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320" activeTab="0"/>
  </bookViews>
  <sheets>
    <sheet name="прил 4" sheetId="1" r:id="rId1"/>
  </sheets>
  <definedNames/>
  <calcPr fullCalcOnLoad="1"/>
</workbook>
</file>

<file path=xl/comments1.xml><?xml version="1.0" encoding="utf-8"?>
<comments xmlns="http://schemas.openxmlformats.org/spreadsheetml/2006/main">
  <authors>
    <author>-</author>
  </authors>
  <commentList>
    <comment ref="H8" authorId="0">
      <text>
        <r>
          <rPr>
            <b/>
            <sz val="8"/>
            <rFont val="Tahoma"/>
            <family val="0"/>
          </rPr>
          <t>-:</t>
        </r>
        <r>
          <rPr>
            <sz val="8"/>
            <rFont val="Tahoma"/>
            <family val="0"/>
          </rPr>
          <t xml:space="preserve">
</t>
        </r>
      </text>
    </comment>
    <comment ref="I8" authorId="0">
      <text>
        <r>
          <rPr>
            <b/>
            <sz val="8"/>
            <rFont val="Tahoma"/>
            <family val="0"/>
          </rPr>
          <t>-:</t>
        </r>
        <r>
          <rPr>
            <sz val="8"/>
            <rFont val="Tahoma"/>
            <family val="0"/>
          </rPr>
          <t xml:space="preserve">
</t>
        </r>
      </text>
    </comment>
  </commentList>
</comments>
</file>

<file path=xl/sharedStrings.xml><?xml version="1.0" encoding="utf-8"?>
<sst xmlns="http://schemas.openxmlformats.org/spreadsheetml/2006/main" count="208" uniqueCount="132">
  <si>
    <t>Обеспечение доступа ОМС, подведомственных учреждений к сети Интернет-160,5 тыс. руб., обеспечение ЕДДС  МО Собинский район к виртуальной части сети ГУ  МЧС РФ по Владимирской области - 25,7 тыс. руб., приобретено компьютерной техники (2 единицы),  офисной техники (1 единица)  - 125,3 тыс. руб., произведен ремонт  оргтехники -17,0 тыс. руб. (4 единицы), обеспечен доступ к системе сдачи электронной отчетности по защищенным каналам связи-13,9 тыс. руб., произведены расходы по защите помещения, в котором осуществляется обработка информации ограниченного доступа от утечки по техническим и иным каналам - 109,5 тыс. руб., расходы по обучению 1 работника администрации обращению с информацией ограниченного доступа - 14,1 тыс. руб.</t>
  </si>
  <si>
    <t>Обеспечение гос. гарантий на получение общедоступного бесплатного дошкольного образования 3015 воспитанникам в 30 учреждениях;общедоступного и бесплатного общего образования 5427 учащимся и 34 воспитанникам дошкольных групп в 18 муниципальных общеобразовательных организациях, дополнительного образования 2175 учащимся в 4 муниципальных общеобразовательных организациях.</t>
  </si>
  <si>
    <t>Охвачено отдыхом и оздоровлением в муниципальных лагерях с дневным пребыванием - 1915 ребенка; компенсирована часть стоимости путевок в загородные оздоровительные лагеря  (172 человека). Охвачено горячим питанием 100% учашихся 1-4 классов, 82,6 % учашихся 5-11 классов.</t>
  </si>
  <si>
    <t>Подпрограмма 2: Безопасность образовательного учреждения (РБ)</t>
  </si>
  <si>
    <t>Ежемесячно оказана социальная поддержка детям - инвалидам дошкольного возраста в размере 915 руб. на одного получателя, всего получателей 46 человек. 3013 родителей  получили компенсацию части родительской платы за присмотр и уход за детьми в образовательных организациях, реализующих общеобразовательную программу дошкольного образования, из них 1562 человека получили компенсацию на первого ребенка, 1172 человека  получили компенсацию на второго ребенка, 279 человек получили компенсацию на третьего и последующих детей.</t>
  </si>
  <si>
    <t>Выполненяются  противопожарные мероприятия -1504,1 тыс.руб, антитеррористические мероприятия-574,1 тыс.руб.(установка систем видео наблюдения д.с. № 7,ремонт ограждений в 3 учреждениях, ремонтно - строительные работы-5573,9 тыс. руб.(ремонт кровли в 4 учреждениях, ремонт отопления в 18 учреждениях,ремонт спортзалов в 2 учреждениях, установка теневого навеса,частичная замена оконных блоков, прмывка и опресовка систем отопления во всех учреждениях,  ремонт систем водоснабжения, канализации в 28 учреждениях, техническое обследование в 5 учреждениях,экспертиза сметы на кап. ремонт МБУ детский сад № 4 п. Ставрово, асфальтирование и укладка тратуарной плитки МБУ детский сад № 7, иные мероприятия в области безопасности образовательных учреждений, направленные на защиту здоровья и сохранение жизни обучающихся, воспитанников.</t>
  </si>
  <si>
    <t>Приобретено игровое оборудование МБУ детский сад с. Волосово, школа с. Заречное (спортивная площадка - 120,0 тыс. руб.заменены крючки в гардеробной школы № 1 г. Лакинска - 9,1 тыс.руб.,приобретено электромясорубка для пищеблока детского сада с. Черкутино и сменные ножи для пищеблока школы № 2 г. Собинка - 15,8 тыс. руб.,иное оборудование (детский сад № 7 г. Собинка) печати для образовательных учреждений, проведена аттестация компьютеров школы № 1 г. Лакинска - 178,7 тыс. руб.</t>
  </si>
  <si>
    <t>Социально - экономическая поддержка молодых специалистов  муниципальных образовательных организаций, в т.ч. ежемесячное пособие в сумме 2500 руб. - 17 человек;  возмещение расходов за найм жилья и оплату коммунальных услуг - 8 молодых специалистов городских школ.</t>
  </si>
  <si>
    <t>Проведение мероприятий : слет отличников, чествование медалистов, спортивные соревнования. Выплаты стипендии "Надежда земли Владимирской". Тематические олимпиады пройдут в декабре т.г.</t>
  </si>
  <si>
    <t>Меры социальной поддержки по оплате жилья и коммунальных услуг получают 294 пед. работников образовательных организаций на селе и 201 педработника из числа пенсионеров.Выплачено поощрение (50 тыс. руб.) учителю Собинская  СОШ № 4 Соловьева.Н.В., ставшей учителем - лауреатом областного конкурса лучших учителей. Произведены ремонтные работы спортивных залов в МБОУ Воршинская  средняя общеобразовательная школа и Зареченская средняя общеобразовательная школа, производится ремонт МБДОУ детский сад № 1,№ 8,№ 10в г. Собинка с целью создания 45 дополнительных мест, В МБДОУ детский сад № 4 п. Ставрово с целью создания 18 дополнительных мест.</t>
  </si>
  <si>
    <t>Обеспечение функционирования отдела опеки и попечительства - 1361,4 тыс. руб.; социальная поддержка детям - сиротам и детям, оставшимся без попечения родителей - 170 детей; вознаграждение приемным родителям  ( 48 родителя) за воспитание 69 детей в приемных семьях; оздоровление детей в лагерях и санаториях - 113 ребенка; приобретено 15 квартир для детей - сирот и детей, оставшихся без попечения родителей, лиц из их числа - 14554,3 тыс. руб. В т.г. планируется приобрести 23 квартиры.</t>
  </si>
  <si>
    <t>Обеспечение деятельности управления образования - 2633,4 тыс. руб.; обеспечение деятельности отдела бюджетного учета и отчетности - 10856 тыс. руб.; обеспечение деятельности методического кабинета - 2379,8 тыс. руб.;обеспечение деятельности отдела по информационному обеспечению муниципального заказа - 1202,5 тыс. руб.</t>
  </si>
  <si>
    <t>Заключен договор с департаментом сельского хозяйства и продовольствия администрации Владимирсой области о порядке и условиях предоставления субсидий из областного бюджета на мероприятия по улучшению жилищных условий граждан. Проживающих в сельской местности, в т.ч. молодых семей  и молодых специалистов, в рамках реализации ФЦП " Устойчивое развитие сельских территорий на 2014-2017 годы и на период до 2020 года". Одна семья отказалась улучшить свои жилищные условия за счет социальной выплаты. Двум семьям предоставлены свидетельства о предоставлении социальных выплат на строительство (приобретение)жилья в сельской местности. По выданным свидетельствам средства поддержки перечислены на банковские счета участников мероприятий. В настоящее время одна неполная многодетная семья приобрела квартиру в с. Рождествено.площадью 90,5 м.кв., одной семьей (семья молодая) ведется строительство дома в с. Ворша. Перечисление средств с банковского счета будет осуществлятся по мере  выполнения строительных работ и их актирования. Всего в районе 15 семей претендентов получения социальных выплат.</t>
  </si>
  <si>
    <t>В т.г. планируется отремонтировать 8,084 км. автомобильных дорог, на 01.10.2015 отремонтировано 6,413 км.,  83,0 тыс. руб. направлены на осуществление контроля за ремонтными работами на автомобильных дорогах, произведены работы по зимнему и летнему содержанию автомобильных дорог. Расходы осуществляются как путем передачи полномочий сельским поселениям (при годовом плановом объеме 13089,0 тыс. руб. направлено 10205,3 тыс.руб., а также путем заключения договоров администрацией района. создан резер на непредвиденные расходы (2145,9 тыс.руб.).</t>
  </si>
  <si>
    <t>В т.г. выполнен перерасчет сметной документации по обеспечению транспортной и инженерной инфраструктурой 15-ти земельных участков для многодетных семей г. Собинка в текущие цены ресурсным методом с разделением объекта на 2 очереди строительства: 1 очередь - строительство наружных сетей газоснабжения , водоснабжения. При долевом участии средст областного и районного бюджетов начата первая очередь строительства (стоимость строительства - 4403,78 тыс.руб.), стоимость работ по контракту 3440,2914 тыс. руб. Срок выполнения работ 04.10.2015.</t>
  </si>
  <si>
    <t>Оказана адресная социальная помощь 32 гражданам, в т.ч. 7 почетных граждан (700 руб. ежемесячно), 3 военнослужащих, получивших ранение в локальных войнах (2200руб. ежемесячно), 22 гражданинам, оказавшихся в трудной жизненной ситуации. Дополнительное пенсионное обеспечение за выслугу лет получили 41 гражданина, ранее замещавшие муниципальные должности и должности муниципальной службы.Для 96 несовершеннолетних граждан в возрасте от 14 до 18 лет организованы рабочие места. 173 гражданина получили социальную поддержку в натуральном выражении юбилейные даты, 9 мая). Организована поездка в Москву для детей из социально незащищенных семей. Проведены работы  работы по обеспечению доступности услуг образования  для инвалидов и других маломобильных групп населения в школе № 4 г. Собинка, проводятся аналогичные мероприятия в школе  № 2 г. Лакинск, в МБОУ Собинская ДМШ, в МБУК "Собинская городская библиотека", в МБУС "Ставровский ФОК".Осуществляются меры по организации равной доступности для отдельных категорий граждан.</t>
  </si>
  <si>
    <t xml:space="preserve">Участие в соревнованиях футбольного клуба "Ставровец"; проведение районных турниров (первенство района по футболу, районный фестиваль "Малышок",межлагерная спартакиада, турниры профсоюзной организации); проведение традиционных открытых турниров (по баскетболу,по греко-римской борьбе); проведение спортивных праздников (районная сельская спартакиада, день физкультурника,спортивно - культурные праздники); проведение  соревнований по спортивно - техническим видам спорта (межрегиональные "Суворовские сборы"); участие в  областных турнирах, во Всероссийских турнирах, в  международных турнирах. </t>
  </si>
  <si>
    <t>16. МП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в Собинском районе на 2015-2017 годы"</t>
  </si>
  <si>
    <t xml:space="preserve">Подготовлены документы для проведения электронных аукционов на сумму 3513,2 тыс.руб., в т.ч. ремонт помещения - 1076,9 тыс.руб., закупка оборудования - 1594,9 тыс.руб., закупка мебели 628,8 тыс. руб. В связи с тем, что выбрано помещение для размещения МФЦ отличное от планируемого, изменился перечень планируемых работ. </t>
  </si>
  <si>
    <t>Обеспечение деятельности отдела ГО и ЧС - 1226,3 тыс. руб.; обеспечение деятельности МКУ "ЕДДС Собинского района" - 1448,9 тыс. руб.; Обеспечение деятельности МКУ "ЕДДС Собинского района" (средства поселений)  - 581,8 тыс. руб. Оказана помощь в тушении пожаров на землях сельхозназначения вне границ населенных пунктов-290,0 тыс.руб.</t>
  </si>
  <si>
    <t>Расходы на содержание муниципального имущества (охрана здания ранее действующей школы в г. Лакинске, охрана здания в с. Ельтесуново - 328,9 тыс. руб., ком услуги школа г. Лакинск -30,4тыс. руб., здание с. Ельтесуново - 194,1 тыс. руб., изготовление табличек для школы г. Лакинска (казна) - 13 тыс. руб.), выполнение кадастровых работ, инвентаризация, изготовление технической документации, кадастровых паспортов в отношении объектов муниципальной собственности. Публикация информационных материалов-78,6 тыс.руб.. Оплата взносов на капитальный ремонт в части муниципального жилищного фонда -5,8 тыс.руб.Выполнение кадастровых работ в целях формирования 15 земельных участков: с. Спасское, д. Толпухово, с. Жерехово, д. Буланово -- 198 тыс.руб.,раздел земельных  участков в Воршинском поселении - 11,3 тыс. руб., в Рождественском с/п - 7,5 тыс.руб.,исправление кадастровой ошибки в местоположении зем. участка - 20,0 тыс.руб.</t>
  </si>
  <si>
    <t>Разработаны технические условия  (расчет тепла и топлива) в целях строительства блочной модульной котельной д. Курилово -25,0 тыс. руб.В целях технического перевооружения котельной с. Бабаево, оздоровительный комплекс "Тонус"заключен контракт с ООО "Энергоспецавтоматика" на 3042,03338 тыс. руб. (1 этап), и договор между подрядной организацией и МУП ЖКХ "ПКК Собинского района" на 808,64178 тыс. руб. (2 этап). Срок выполнения работ до 07.12.2015, оплата  до 31.12.2015.</t>
  </si>
  <si>
    <t>ИНФОРМАЦИЯ</t>
  </si>
  <si>
    <t xml:space="preserve">Объем    финансиро- вания на  весь    период   реализации программы </t>
  </si>
  <si>
    <t xml:space="preserve">за весь   период   реализации программы  (гр. 4 +  гр. 5)  </t>
  </si>
  <si>
    <t xml:space="preserve">                                                                                                                                                                                       тыс. руб.</t>
  </si>
  <si>
    <t>тыс. рублей</t>
  </si>
  <si>
    <t xml:space="preserve">ВСЕГО  в т.ч.     </t>
  </si>
  <si>
    <t>Районный бюджет</t>
  </si>
  <si>
    <t xml:space="preserve">Внебюджетные       источники         </t>
  </si>
  <si>
    <t>Бюджеты поселений</t>
  </si>
  <si>
    <t>ВСЕГО  в т.ч.</t>
  </si>
  <si>
    <t>Всего, в т.ч.</t>
  </si>
  <si>
    <t>Федеральный бюджет</t>
  </si>
  <si>
    <t xml:space="preserve">Областной бюджет  </t>
  </si>
  <si>
    <t>Внебюджетные источники</t>
  </si>
  <si>
    <t xml:space="preserve">О ХОДЕ ФИНАНСИРОВАНИЯ И РЕАЛИЗАЦИИ </t>
  </si>
  <si>
    <t>Наименование Программы (подпрограммы), источники финансирования</t>
  </si>
  <si>
    <t>Лимит годовой или предусмотрено средств</t>
  </si>
  <si>
    <t>Фактически исполнено</t>
  </si>
  <si>
    <t>на начало текущего года (на 01.01.2014)</t>
  </si>
  <si>
    <t>за отчетный период текущего года (нарастающим итогом)</t>
  </si>
  <si>
    <t>Выполнение программы за весь период в % гр. 6 / гр. 2</t>
  </si>
  <si>
    <t>Краткая информация по выполнению программных мероприятий за отчетный период текущего года</t>
  </si>
  <si>
    <t>подпрограмма  "Развитие мелиорации земель сельскохозяйтвенного назначения (2014,2019)</t>
  </si>
  <si>
    <t>подпрограмма "Устойчивое развитие сельских территорий"</t>
  </si>
  <si>
    <t>в т.ч. РБ мониторинг плодородия почв земель сельскохозяйственного назначения</t>
  </si>
  <si>
    <t xml:space="preserve">в т.ч.   </t>
  </si>
  <si>
    <t>Всего</t>
  </si>
  <si>
    <t>ФБ</t>
  </si>
  <si>
    <t>МБ</t>
  </si>
  <si>
    <t>Основное мероприятие 2: Копмлексное обустройство населенных пунктов, расположенных в сельской местности, объектами инженерной инфраструктуры</t>
  </si>
  <si>
    <t>Бюджет Колокшанского с/п</t>
  </si>
  <si>
    <t>Основное мероприятие 3: Обеспечение торговым обслуживанием жителей отдаленных населенных пунктов, не имеющих объектов стационарной торговой сети, РБ</t>
  </si>
  <si>
    <t xml:space="preserve">Обеспечение торговым обслуживанием жителей 80 населенных пунктов в сельской местности, не имеющих стационарной торговой сети </t>
  </si>
  <si>
    <t>Основное мероприятие 4:Обеспечение сельского населения перевозками автомобильным транспортом общего пользования на маршрутах пригородного сообщения Собинского района, РБ</t>
  </si>
  <si>
    <t>подпрограмма 3: "Обеспечение реализации МП раазвития агропромышленного комплекса Собинского района на 2014-2020 годы"</t>
  </si>
  <si>
    <t>Подпрограмма 2: "Создание условий для эффективного и ответственного управления муниципальными финансами, повышения устойчивости бюджетов МО Собинского района", РБ</t>
  </si>
  <si>
    <t>Подпрограмма 5: "Повышение эффективности бюджетных расходов в отраслях социальной сферы"</t>
  </si>
  <si>
    <t>РБ</t>
  </si>
  <si>
    <t>Всего, в т.ч. РБ</t>
  </si>
  <si>
    <t>Основное мероприятие 1: Проведение районных спортивно - массовых мероприятий и участие в спортивных мероприятиях вышестоящего уровня в соответствии с "Единым календарным планом спортивно - массовой работы в МО Собинский район"</t>
  </si>
  <si>
    <t>Основное мероприятие 2: Финансовое обеспечение муниципального задания на оказание муниципальных услуг (выполнение работ) МБУС "Ставровский ФОК"</t>
  </si>
  <si>
    <t>Основное мероприятие 3: Финансовое обеспечение муниципального задания на оказание муниципальных услуг (выполнение работ) МАУС "Тонус"</t>
  </si>
  <si>
    <t>Подпрограмма  1"Наследие",Всего</t>
  </si>
  <si>
    <t>Подпрограмма 2: "Культура и искусство", всего</t>
  </si>
  <si>
    <t>Основное мероприятие 1:Повышение открытости и доступности информации о деятельности ОМСУ</t>
  </si>
  <si>
    <t>Основное мероприятие 2: Повышение качества и эффективности местного самоуправления на основе использования информационных систем и организации межведомственного электронного взаимодействия</t>
  </si>
  <si>
    <t>Основное мероприятие 3:Формирование современной информационно- технологической инфраструктуры ОМСУ</t>
  </si>
  <si>
    <t>подпрограмма 1: "Управление муниципальным имуществом и земельными ресурсами"</t>
  </si>
  <si>
    <t>подпрограмма 2: "Создание условий для реализации муниципальной программы"</t>
  </si>
  <si>
    <t>Подпрограмма 1: "Обеспечение жильем молодых семей Собинского района". Всего, в т.ч.</t>
  </si>
  <si>
    <t>Местные бюджеты</t>
  </si>
  <si>
    <t>Подпрограмма 2: "Стимулирование развития жилищного строительства". Всего, в т.ч.</t>
  </si>
  <si>
    <t>Внебюджетные средства</t>
  </si>
  <si>
    <t>Подпрограмма 1: "Развитие дошкольного, общего и дополнительного образования детей"</t>
  </si>
  <si>
    <t>в т.ч. ОБ</t>
  </si>
  <si>
    <t>Подпрограмма 3: "Развитие материально технической базы муниципальных образовательных организаций"</t>
  </si>
  <si>
    <t>Подпрограмма 4: "Социально - экономическая поддержка молодых специалистов муниципальных образовательных организаций"</t>
  </si>
  <si>
    <t>Подпрограмма 5:"Обеспечение защиты прав и интересов  детей - сирот и детей, оставшихся без попечения родителей"</t>
  </si>
  <si>
    <t>Подпрограмма 6: "Одаренные дети"</t>
  </si>
  <si>
    <t>Подпрограмма 7: "Обеспечение реализации муниципальной программы"</t>
  </si>
  <si>
    <t>Выполнение программы за отчетный период в % гр. 5 / гр.3</t>
  </si>
  <si>
    <t>1. МП развития агропромышленного комплекса Собинского района на 2014 - 2020 годы</t>
  </si>
  <si>
    <t>Основное мероприятие 1: улучшение жилищных условий граждан, проживающих в сельской местности</t>
  </si>
  <si>
    <t>2. МП Собинского района "Управление муниципальными финансами и муниципальным долгом Собинского района"</t>
  </si>
  <si>
    <t>3. МП "Охрана окружающей среды и рациональное природопользование на территории Собинского района</t>
  </si>
  <si>
    <t>4. МП "Содействие развитию малого и среднего предпринимательства в Собинском районе на 2014 - 2020 годы"</t>
  </si>
  <si>
    <t>5. "Информатизация МО Собинский район Владимирской области"</t>
  </si>
  <si>
    <t>6. МП "Развитие образования на 2014-2020 годы"</t>
  </si>
  <si>
    <t>7. Развитие физической культуры и спорта в Собинском районе на 2014-2020 годы"</t>
  </si>
  <si>
    <t>Расходы, связанные с финансовым обеспечением  муниципального задания на оказание  муниципальных услуг МБУС "Ставровский ФОК", в т.ч. заработная плата, начисления на оплату труда, прочие выплаты, услуги связи, коммунальные услуги, услуги по содержанию имущества, прочие расходы.</t>
  </si>
  <si>
    <t>Финансовое  обеспечение муниципального задания на оказание муниципальных услуг МАУС "Тонус", в т.ч. Расходы на заработную плату, начисления на оплату труда.</t>
  </si>
  <si>
    <t>8. МП "Сохранение и развитие культуры  Собинского района на 2014-2019 годы"</t>
  </si>
  <si>
    <t>9. МП Социальная программа МО Собинский район на 2014-2020 годы</t>
  </si>
  <si>
    <t>10. МП "Энергосбережение и повышение энергетической эффективности в МО Собинский район на период до 2020 года"</t>
  </si>
  <si>
    <t>11. МП "Управление муниципальным имуществом и земельными ресурсами  (2014-2018 гг.)</t>
  </si>
  <si>
    <t>12. МП "Обеспечение доступным и комфортным жильем населения Собинского района"</t>
  </si>
  <si>
    <t>0</t>
  </si>
  <si>
    <t>13. МП "Дорожное хозяйство Собинского района на 2014-2020 годы"</t>
  </si>
  <si>
    <t>14. МП " Развитие системы гражданской обороны, пожароной безопасности, безопасности на водных объектах, защиты населения от чрезвычайных ситуаций и снижение рисков их возникновения на территории Собинского района на 2014-2020 годы"</t>
  </si>
  <si>
    <t>15. МП "Реализация молодежной политики на территории муниципального образования Собинский район на 2014-2020 годы"</t>
  </si>
  <si>
    <t>В 2014 году разработан и утвержден постановлением администрации ррайона порядок реализации мероприятий по мониторингу плодородия почв земель сельскохозяйственного назначения  (постановление от 29.05.2014 № 696 "О утверждении порядка реализации мероприятий по мониторингу плодородия почв земель сельскохозяйственного назначения")</t>
  </si>
  <si>
    <t>Подпрограмма 3:"Обеспечение территорий документацией для осуществления градостроительной деятельности "</t>
  </si>
  <si>
    <t>Основное мероприятие 4: Обеспечение деятельности  (оказание услуг) детско-юношеских спортивных школ</t>
  </si>
  <si>
    <t>Подпрограмма 3:"Управление муниципальным долгом и муниципальными финансовыми активами Собинского района"</t>
  </si>
  <si>
    <t>Основное мероприятие 5:Развитие материально-технической базы объектов спортивной направленности</t>
  </si>
  <si>
    <t>Расходы, связанные с  обеспечением деятельности МБОУ ДОД ДЮСШ "Собинка", в т.ч. заработная плата, начисления на оплату труда, прочие выплаты, услуги связи, коммунальные услуги, услуги по содержанию имущества, прочие работы,услуги, прочие расходы</t>
  </si>
  <si>
    <t>На 01.10.2015г. Приобретена спортивная форма для для МБУС "Ставровский ФОК", заключен контракт с ООО " Строй Стандарт"на проведение капитального ремонта крыши и стен здания МБОУ ДОД ДЮСШ "Собинка".</t>
  </si>
  <si>
    <t>18. МП "Противодействие злоупотреблению наркотиками и их незаконному обороту на 2015-2017 годы"</t>
  </si>
  <si>
    <t>17. МП "Обеспечение общественного порядка и профилактика правонарушений на территории МО Собинский район на 2015-2017 годы"</t>
  </si>
  <si>
    <t>Средства предусмотрены на проведение в ноябре ежегодного конкурса среди участковых уполномоченных полиции на приз главы  МО "Лучший участковый уполномоченный района".</t>
  </si>
  <si>
    <t>Мероприятия предусмотрены на 2019 год</t>
  </si>
  <si>
    <t>Обеспечение сельского населения автомобильным транспортом общего пользования на регулярных автобусных маршрутах пригородного сообщения (маршрутная сеть 18 единиц).Сохранение нерентабельных маршрутов МО Собинский район в количестве 8 единиц (возмещение убытков перевозчикам).</t>
  </si>
  <si>
    <t>Содержание МКУ "Управление сельского хлзяйства - 2182,7 тыс. руб., содержание МКУ "Управление ЖКХ" - 3677,5 тыс. руб.</t>
  </si>
  <si>
    <t>Выравнивание бюджетной обеспеченности:сельских поселений Асерховского, Копнинского,Рождественского, Толпуховского,Черкутинского поселений до 6102 рублей на жителя позволило увеличить доходный потенциал на 20761 тыс. руб. (исполнено 16011 тыс. руб); городских поселений: МО г. Лакинск, МО п. Ставрово до 3139 рублей на жителя позволило увеличить доходный потенциал на 11597 тыс. руб. (исполнено 8696).Обеспечение сбалансированности бюджетов поселений позволило четырем сельским  поселениям (Асерховское, Березниковскому, Воршинскому, Черкутинское) увеличить доходы бюджетов на 12350 (исполнено10014,5 тыс. руб.), п. Ставрово на 22072,2 тыс. руб. и обеспечить выполнение ими полномочий установленных законом.</t>
  </si>
  <si>
    <t>в т.ч. Областной бюджет</t>
  </si>
  <si>
    <t>местный бюджет</t>
  </si>
  <si>
    <t>Погашен внутренний долг (кредит) на сумму 36464 тыс. руб., произведены расходы в связи с обслуживанием муниципальных заимствований на сумму 6358,5 тыс. руб.</t>
  </si>
  <si>
    <t>Проведено: ввод газопровода в эксплуатацию (пусконаладочные работы и подключение газопровода д. Хрястово, страхование объекта) (возможность газифицироваться получили 70 домов)., планировалось выполнение ПИР в целях реконструкции модульной котельной с. Ворша (1028,0 тыс. руб.), в связи с трудным финансовым положением объект исключен из перчня мероприятий, также перенесены на 2016 год в связи с продолжением предпроектных мероприятий работы связаные со строительством газопровода высокого давления ,ГРПШ, газопроводы низкогодавления для газификации жилых домов  д. Кузьмино, д. Елховицы Собинского района, распределительный газопровод низкого давления для газоснабжения жилых домов по ул. Садовая в с. Заречное. 30.09.2015г. заключен контракт на поставку илососной машины на сумму 5089,2 тыс. руб. Машина получена 23.10.2015г.14.09.2015г. заключен контракт на поставку баков аккумуляторов  на сумму 1100,0 тыс. руб.Планируемый срок поставки - 01.11.2015г.</t>
  </si>
  <si>
    <t>Выполнено: санитарно- эпидемиологическая экспертиза для разработки проекта уменьшения размера санитарнозащитной зоны; 02.09.2013 заключен контракт с ООО "Главное управляющее предприятие "Роспроектэкспертиза" (г. Рязаь)на выполнение работ по разработке проектной документации в целях реконструкции очистных сооружений с. Ворша Собинского района Владимирской области производительностью  400 м. куб. в сутки с возможностью расширения до 700 м. куб. Срок исполнения 15.01.2014. В настоящее время проектная документация находится в ГАУ ВО "Владоблэкспертиза" на рассмотрении.</t>
  </si>
  <si>
    <t xml:space="preserve">13 ноября т.г.проведен  конкурсный отбор предпринимательских проектов  в целях предоставления  финансовой поддержки - гранты начинающим предпринимателям на создание собственного бизнеса. В т.г. объем средств из ОБ снижен до 485,55 тыс. руб.(постановление администрации Владимирской области от 19.12.14  № 1287) </t>
  </si>
  <si>
    <t>Повышение уровня гражданско-патриотического воспитания молодежи - 64,3 тыс.руб.; профилактика ассоциальных явлений и экстремизма в молодежной среде - 0 тыс. руб.; организация досуговой деятельности , направленной на укрепление здоровья молодежи - 24,2тыс. руб.; мероприятия по обеспечению мер  по повышению эффективности реализации молодежной политики - 0 тыс. руб.;выплаьты степендий и премий за активное участие в военно-патриотическом движении - 3,3 тыс. руб.</t>
  </si>
  <si>
    <t>Изготовление плакатов для проведения акции с учащимися и молодежью"Молодежь за здоровый образ жизни".</t>
  </si>
  <si>
    <t>Обеспечение реализации КУМИ закрепленных за ним полномочий - 3254,4 тыс. руб. Обеспечение выполнения муниципального задания МКУ "Земля" - 2116,5 тыс. руб. Информационно - консультационные услуги по программе 1С-предприятие -25,7 тыс.руб.</t>
  </si>
  <si>
    <t xml:space="preserve">Заключены договора о внесении изменений в правила землепользования и застройки Колокшанского сельского поселения: договор от 29.06.15 № 309-15  на 95 тыс. руб.,в т.ч. ОБ -57 тыс. руб., РБ- 38 тыс.руб,от 29.06.15 № 310-15  на 85,0 тыс. руб., в т.ч. РБ -34 тыс. руб.ОБ -51,00 тыс.руб.Срок выполнения работ по первому договору 05.1015,по второму договору 12.10.15 .Заключены  контракты: корректировка правил землепользования Колокшанского сельского поселения от 11.09.15 № ю-03/41 на 120,16666 тыс. руб., в т.ч. РБ - 48,06667 тыс.руб., ОБ - 72,1 тыс.руб. (срок выполнения работ 29.09.15), внесение изменений в схему территориального планирования Собинского района от 11.09.15 № ю-03/40 на 149,22333 тыс.руб., в т.ч. РБ- 59,68933 тыс.руб., ОБ - 89,534 тыс.руб.(срок выполнения 20.10.15). Оплата в соответствии с календарным планом: по договору № 309-15 полностью, по контракту ю-03/41 оплата за счет РБ полностью. </t>
  </si>
  <si>
    <t>Обеспечение деятельности МКУК "МЦБС" (24 филиала): оплата труда, страховые взносы, иные выплаты, закупка товаров, работ и услуг. Обеспечение деятельности МБУК "Мемориальный Дом - музей усадьба Н.Е. Жуковского (заработная плата). Ремонт ограждения ББУК "Мемориальный Дом-музей усадьба Н.Е. Жуковского - 2842,1 тыс. руб.</t>
  </si>
  <si>
    <t>Проведено более 50 культурно - досуговх мероприятий, направленных на повышение качества жизни жителей  Собинского района и на выявление и поддержку самобытных талантов в районе. Осуществлены расхлды, связанные с функционированием  МБОУ ДОД (МБОУ ДОД "Лакинская ДШИ", МБОУ ДОД "Ставровская ДМШ", МБОУ ДОД "Собинская ДХШ", МБОУ ДОД "Собинская ДМШ"), приобретены сценические костюмы для духового оркестра МБОУ ДОД "Ставровская ДМШ". Произведены расходы связанные с функционированием МКУ "Управление культуры и социальной политики", МБОУ ДОД, отдела бюджетного учета.</t>
  </si>
  <si>
    <t>В 2015 году трем многодетным семьям предоставлены свидетельства  на право получения социальной выплаты для приобретения жилья, с объемом социальной выплаты 35% (12% - ФБ, ОБ -11,3 %,РБ - 11,7%) от расчетной стоимости жилья. Сроки действия свидетельств май 2016 года. При оказании содействия за счет бюджетных средств улучшила жилищные условия 1 молодая многодетная семеья, получившая свидетельство в 2014 году.</t>
  </si>
  <si>
    <t>Оплата услуг предоставления доменного имени и хостинга (продление регистрации доменного имени , предоставление услуг хостинга) - 5,5 тыс. руб.</t>
  </si>
  <si>
    <t>Автоматизация деятельности с использованием системы электронного документооборота (приобретение неисключительных прав на "Клиент - серверное программное обеспечение ") -29,7 тыс. руб.; обеспечение функционирования муниципальных информационных систем (лицензионное обслуживание программного продукта для автоматизации бухгалтерского учета, обновление информационных баз данных, сопрвождение программного продукта "Парус7", оплата за информационно - консультационные услуги ООО "БАРС+")-166,5 тыс.руб.; обеспечение справочно - правовой поддержки ОМСУ (ООО "Консультант - Владимир") -193,6 тыс. руб.; обеспечение доступа к региональному  сегменту СМЭВ (оплата услуг связи ОАО "Ростелекком")- 68,0 тыс. руб.</t>
  </si>
  <si>
    <t>МУНИЦИПАЛЬНЫХ ПРОГРАММ (ПОДПРОГРАММ) СОБИНСКОГО РАЙОНА ЗА 9 месяцев 2015 ГОД</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</si>
</sst>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0"/>
    <numFmt numFmtId="167" formatCode="#,##0.0"/>
    <numFmt numFmtId="168" formatCode="0;[Red]0"/>
  </numFmts>
  <fonts count="14">
    <font>
      <sz val="10"/>
      <name val="Arial"/>
      <family val="2"/>
    </font>
    <font>
      <sz val="12"/>
      <name val="Times New Roman"/>
      <family val="1"/>
    </font>
    <font>
      <sz val="10"/>
      <name val="Times New Roman"/>
      <family val="1"/>
    </font>
    <font>
      <sz val="11"/>
      <name val="Times New Roman"/>
      <family val="1"/>
    </font>
    <font>
      <sz val="14"/>
      <name val="Times New Roman"/>
      <family val="1"/>
    </font>
    <font>
      <b/>
      <sz val="11"/>
      <name val="Aharoni"/>
      <family val="0"/>
    </font>
    <font>
      <b/>
      <sz val="12"/>
      <name val="Times New Roman"/>
      <family val="1"/>
    </font>
    <font>
      <sz val="8"/>
      <name val="Tahoma"/>
      <family val="0"/>
    </font>
    <font>
      <b/>
      <sz val="8"/>
      <name val="Tahoma"/>
      <family val="0"/>
    </font>
    <font>
      <i/>
      <u val="single"/>
      <sz val="10"/>
      <name val="Arial"/>
      <family val="2"/>
    </font>
    <font>
      <sz val="14"/>
      <name val="Arial"/>
      <family val="2"/>
    </font>
    <font>
      <sz val="12"/>
      <name val="Arial"/>
      <family val="2"/>
    </font>
    <font>
      <sz val="14"/>
      <name val="Sylfaen"/>
      <family val="1"/>
    </font>
    <font>
      <b/>
      <sz val="8"/>
      <name val="Arial"/>
      <family val="2"/>
    </font>
  </fonts>
  <fills count="3">
    <fill>
      <patternFill/>
    </fill>
    <fill>
      <patternFill patternType="gray125"/>
    </fill>
    <fill>
      <patternFill patternType="solid">
        <fgColor indexed="9"/>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style="thin"/>
      <bottom style="thin">
        <color indexed="8"/>
      </bottom>
    </border>
    <border>
      <left style="thin"/>
      <right style="thin"/>
      <top style="thin">
        <color indexed="8"/>
      </top>
      <bottom style="thin"/>
    </border>
    <border>
      <left style="thin">
        <color indexed="8"/>
      </left>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106">
    <xf numFmtId="0" fontId="0" fillId="0" borderId="0" xfId="0" applyAlignment="1">
      <alignment/>
    </xf>
    <xf numFmtId="0" fontId="1" fillId="0" borderId="0" xfId="0" applyFont="1" applyBorder="1" applyAlignment="1">
      <alignment horizontal="center" vertical="center" wrapText="1"/>
    </xf>
    <xf numFmtId="0" fontId="3" fillId="0" borderId="0" xfId="0" applyFont="1" applyAlignment="1">
      <alignment vertical="center"/>
    </xf>
    <xf numFmtId="0" fontId="0" fillId="0" borderId="0" xfId="0" applyAlignment="1">
      <alignment horizontal="center" vertical="center" wrapText="1"/>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horizontal="center" vertical="center"/>
    </xf>
    <xf numFmtId="0" fontId="2" fillId="0" borderId="0" xfId="0" applyFont="1" applyBorder="1" applyAlignment="1">
      <alignment/>
    </xf>
    <xf numFmtId="0" fontId="9" fillId="0" borderId="4" xfId="0" applyFont="1" applyBorder="1" applyAlignment="1">
      <alignment/>
    </xf>
    <xf numFmtId="164" fontId="0" fillId="0" borderId="3" xfId="0" applyNumberFormat="1" applyBorder="1" applyAlignment="1">
      <alignment/>
    </xf>
    <xf numFmtId="0" fontId="2" fillId="0" borderId="0" xfId="0" applyFont="1" applyAlignment="1">
      <alignment horizontal="center" vertical="center" wrapText="1"/>
    </xf>
    <xf numFmtId="0" fontId="2" fillId="0" borderId="0" xfId="0" applyFont="1" applyAlignment="1">
      <alignment/>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1" fillId="0" borderId="3" xfId="0" applyFont="1" applyBorder="1" applyAlignment="1">
      <alignment horizontal="center" vertical="center" wrapText="1"/>
    </xf>
    <xf numFmtId="164" fontId="1" fillId="0" borderId="3"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1" fillId="0" borderId="3" xfId="0" applyFont="1" applyBorder="1" applyAlignment="1">
      <alignment horizontal="center" vertical="center"/>
    </xf>
    <xf numFmtId="1" fontId="1" fillId="0" borderId="3"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xf>
    <xf numFmtId="0" fontId="4" fillId="0" borderId="7" xfId="0" applyFont="1" applyBorder="1" applyAlignment="1">
      <alignment horizontal="center" vertical="center" wrapText="1"/>
    </xf>
    <xf numFmtId="0" fontId="10" fillId="0" borderId="3" xfId="0" applyFont="1" applyBorder="1" applyAlignment="1">
      <alignment horizontal="center" vertical="center"/>
    </xf>
    <xf numFmtId="0" fontId="4" fillId="0" borderId="3" xfId="0" applyFont="1" applyBorder="1" applyAlignment="1">
      <alignment horizontal="center" vertical="center"/>
    </xf>
    <xf numFmtId="0" fontId="10"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3" xfId="0" applyFont="1" applyBorder="1" applyAlignment="1">
      <alignment horizontal="center" vertical="center"/>
    </xf>
    <xf numFmtId="1" fontId="4" fillId="0" borderId="3"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5"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0" borderId="6"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xf>
    <xf numFmtId="164" fontId="4" fillId="0" borderId="9" xfId="0" applyNumberFormat="1" applyFont="1" applyBorder="1" applyAlignment="1">
      <alignment horizontal="center" vertical="center" wrapText="1"/>
    </xf>
    <xf numFmtId="0" fontId="4" fillId="2"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xf>
    <xf numFmtId="1" fontId="4" fillId="0" borderId="8" xfId="0" applyNumberFormat="1" applyFont="1" applyBorder="1" applyAlignment="1">
      <alignment horizontal="center" vertical="center" wrapText="1"/>
    </xf>
    <xf numFmtId="0" fontId="10" fillId="0" borderId="8" xfId="0" applyFont="1" applyBorder="1" applyAlignment="1">
      <alignment horizontal="center" vertical="center" wrapText="1"/>
    </xf>
    <xf numFmtId="167" fontId="4" fillId="0" borderId="3"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xf>
    <xf numFmtId="1" fontId="4" fillId="2" borderId="2"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xf>
    <xf numFmtId="1" fontId="4" fillId="0" borderId="5"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168" fontId="4" fillId="0" borderId="9" xfId="0" applyNumberFormat="1" applyFont="1" applyBorder="1" applyAlignment="1">
      <alignment horizontal="center" vertical="center" wrapText="1"/>
    </xf>
    <xf numFmtId="1" fontId="10" fillId="0" borderId="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5" xfId="0"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4" fillId="2" borderId="8"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9" fontId="4" fillId="0" borderId="8" xfId="17" applyFont="1" applyBorder="1" applyAlignment="1">
      <alignment horizontal="center" vertical="top"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4" fillId="0" borderId="5" xfId="0" applyFont="1" applyBorder="1" applyAlignment="1">
      <alignment horizontal="center" vertical="center" wrapText="1"/>
    </xf>
    <xf numFmtId="0" fontId="2" fillId="0" borderId="5"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alignment horizontal="center" vertical="center" wrapText="1"/>
    </xf>
    <xf numFmtId="0" fontId="4" fillId="0" borderId="5" xfId="0" applyFont="1" applyBorder="1" applyAlignment="1">
      <alignment horizontal="center" vertical="center"/>
    </xf>
    <xf numFmtId="0" fontId="2" fillId="0" borderId="5" xfId="0" applyFont="1" applyBorder="1" applyAlignment="1">
      <alignment/>
    </xf>
    <xf numFmtId="0" fontId="4" fillId="0" borderId="16"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9"/>
  <sheetViews>
    <sheetView tabSelected="1" view="pageBreakPreview" zoomScale="60" workbookViewId="0" topLeftCell="A6">
      <selection activeCell="B8" sqref="B8:B9"/>
    </sheetView>
  </sheetViews>
  <sheetFormatPr defaultColWidth="9.140625" defaultRowHeight="12.75"/>
  <cols>
    <col min="1" max="1" width="21.8515625" style="3" customWidth="1"/>
    <col min="2" max="2" width="20.00390625" style="3" customWidth="1"/>
    <col min="3" max="3" width="12.8515625" style="3" customWidth="1"/>
    <col min="4" max="4" width="20.28125" style="3" customWidth="1"/>
    <col min="5" max="5" width="13.28125" style="3" customWidth="1"/>
    <col min="6" max="6" width="16.421875" style="3" customWidth="1"/>
    <col min="7" max="7" width="23.8515625" style="3" customWidth="1"/>
    <col min="8" max="8" width="21.7109375" style="3" customWidth="1"/>
    <col min="9" max="9" width="72.7109375" style="3" customWidth="1"/>
    <col min="10" max="13" width="11.57421875" style="3" customWidth="1"/>
    <col min="14" max="16384" width="11.57421875" style="0" customWidth="1"/>
  </cols>
  <sheetData>
    <row r="1" spans="1:9" ht="1.5" customHeight="1">
      <c r="A1" s="4"/>
      <c r="B1" s="4"/>
      <c r="C1" s="4"/>
      <c r="D1" s="4"/>
      <c r="E1" s="1"/>
      <c r="F1" s="1"/>
      <c r="G1" s="49"/>
      <c r="H1" s="49"/>
      <c r="I1"/>
    </row>
    <row r="2" spans="1:9" ht="24" customHeight="1" hidden="1">
      <c r="A2" s="4"/>
      <c r="B2" s="4"/>
      <c r="C2" s="4"/>
      <c r="D2" s="4"/>
      <c r="E2" s="1"/>
      <c r="F2" s="1"/>
      <c r="G2" s="10"/>
      <c r="H2" s="2"/>
      <c r="I2"/>
    </row>
    <row r="3" spans="1:9" ht="4.5" customHeight="1">
      <c r="A3" s="4"/>
      <c r="B3" s="4"/>
      <c r="C3" s="4"/>
      <c r="D3" s="4"/>
      <c r="E3" s="4"/>
      <c r="F3" s="4"/>
      <c r="G3" s="50"/>
      <c r="H3" s="53"/>
      <c r="I3" s="53"/>
    </row>
    <row r="4" spans="1:9" ht="25.5" customHeight="1">
      <c r="A4" s="50" t="s">
        <v>22</v>
      </c>
      <c r="B4" s="50"/>
      <c r="C4" s="50"/>
      <c r="D4" s="50"/>
      <c r="E4" s="50"/>
      <c r="F4" s="50"/>
      <c r="G4" s="50"/>
      <c r="H4" s="50"/>
      <c r="I4"/>
    </row>
    <row r="5" spans="1:9" ht="24.75" customHeight="1">
      <c r="A5" s="50" t="s">
        <v>36</v>
      </c>
      <c r="B5" s="50"/>
      <c r="C5" s="50"/>
      <c r="D5" s="50"/>
      <c r="E5" s="50"/>
      <c r="F5" s="50"/>
      <c r="G5" s="50"/>
      <c r="H5" s="50"/>
      <c r="I5"/>
    </row>
    <row r="6" spans="2:9" ht="36.75" customHeight="1">
      <c r="B6" s="51" t="s">
        <v>131</v>
      </c>
      <c r="C6" s="50"/>
      <c r="D6" s="50"/>
      <c r="E6" s="50"/>
      <c r="F6" s="50"/>
      <c r="G6" s="50"/>
      <c r="H6" s="52"/>
      <c r="I6" s="3" t="s">
        <v>26</v>
      </c>
    </row>
    <row r="7" spans="2:14" ht="14.25" hidden="1">
      <c r="B7" s="80" t="s">
        <v>25</v>
      </c>
      <c r="C7" s="52"/>
      <c r="D7" s="52"/>
      <c r="E7" s="52"/>
      <c r="F7" s="52"/>
      <c r="G7" s="52"/>
      <c r="H7" s="52"/>
      <c r="I7" s="52"/>
      <c r="J7" s="5"/>
      <c r="K7" s="5"/>
      <c r="L7" s="5"/>
      <c r="M7" s="5"/>
      <c r="N7" s="6"/>
    </row>
    <row r="8" spans="1:14" ht="23.25" customHeight="1">
      <c r="A8" s="81" t="s">
        <v>37</v>
      </c>
      <c r="B8" s="81" t="s">
        <v>23</v>
      </c>
      <c r="C8" s="81" t="s">
        <v>38</v>
      </c>
      <c r="D8" s="81" t="s">
        <v>39</v>
      </c>
      <c r="E8" s="81"/>
      <c r="F8" s="81"/>
      <c r="G8" s="81" t="s">
        <v>82</v>
      </c>
      <c r="H8" s="82" t="s">
        <v>42</v>
      </c>
      <c r="I8" s="77" t="s">
        <v>43</v>
      </c>
      <c r="J8" s="5"/>
      <c r="K8" s="5"/>
      <c r="L8" s="5"/>
      <c r="M8" s="5"/>
      <c r="N8" s="6"/>
    </row>
    <row r="9" spans="1:14" ht="147" customHeight="1">
      <c r="A9" s="81"/>
      <c r="B9" s="81"/>
      <c r="C9" s="81"/>
      <c r="D9" s="7" t="s">
        <v>40</v>
      </c>
      <c r="E9" s="7" t="s">
        <v>41</v>
      </c>
      <c r="F9" s="7" t="s">
        <v>24</v>
      </c>
      <c r="G9" s="81"/>
      <c r="H9" s="82"/>
      <c r="I9" s="78"/>
      <c r="J9" s="5"/>
      <c r="K9" s="5"/>
      <c r="L9" s="5"/>
      <c r="M9" s="5"/>
      <c r="N9" s="6"/>
    </row>
    <row r="10" spans="1:14" ht="15.75">
      <c r="A10" s="7">
        <v>1</v>
      </c>
      <c r="B10" s="7">
        <v>2</v>
      </c>
      <c r="C10" s="7">
        <v>3</v>
      </c>
      <c r="D10" s="7">
        <v>4</v>
      </c>
      <c r="E10" s="7">
        <v>5</v>
      </c>
      <c r="F10" s="7">
        <v>6</v>
      </c>
      <c r="G10" s="7">
        <v>7</v>
      </c>
      <c r="H10" s="8">
        <v>8</v>
      </c>
      <c r="I10" s="9">
        <v>9</v>
      </c>
      <c r="J10" s="5"/>
      <c r="K10" s="5"/>
      <c r="L10" s="5"/>
      <c r="M10" s="5"/>
      <c r="N10" s="6"/>
    </row>
    <row r="11" s="53" customFormat="1" ht="15.75">
      <c r="A11" s="79"/>
    </row>
    <row r="12" spans="1:14" ht="30.75" customHeight="1">
      <c r="A12" s="43" t="s">
        <v>32</v>
      </c>
      <c r="B12" s="41">
        <f>B13+B14+B15+B16+B17</f>
        <v>6137597.699999999</v>
      </c>
      <c r="C12" s="41">
        <f>C19+C45+C61+C63+C67+C72+C94+C104+C109+C114+C118+C137+C142+C146+C150+C155+C158+C87</f>
        <v>961557.4999999999</v>
      </c>
      <c r="D12" s="41">
        <f>D13+D14+D15+D16+D17</f>
        <v>881411.8</v>
      </c>
      <c r="E12" s="41">
        <f>E19+E45+E61+E63+E67+E72+E94+E104+E109+E114+E118+E137+E142+E146+E150+E155+E158+E87</f>
        <v>665755.7</v>
      </c>
      <c r="F12" s="42">
        <f aca="true" t="shared" si="0" ref="F12:F17">D12+E12</f>
        <v>1547167.5</v>
      </c>
      <c r="G12" s="64">
        <f aca="true" t="shared" si="1" ref="G12:G17">E12/C12*100</f>
        <v>69.23722190300631</v>
      </c>
      <c r="H12" s="65">
        <f aca="true" t="shared" si="2" ref="H12:H17">F12/B12*100</f>
        <v>25.208030497013517</v>
      </c>
      <c r="I12" s="12"/>
      <c r="J12" s="5"/>
      <c r="K12" s="5"/>
      <c r="L12" s="5"/>
      <c r="M12" s="5"/>
      <c r="N12" s="6"/>
    </row>
    <row r="13" spans="1:14" ht="39" customHeight="1">
      <c r="A13" s="43" t="s">
        <v>33</v>
      </c>
      <c r="B13" s="41">
        <v>50415.6</v>
      </c>
      <c r="C13" s="41">
        <f>C20+C46+C105+C119+C138+C151</f>
        <v>14167.5</v>
      </c>
      <c r="D13" s="41">
        <v>15113.2</v>
      </c>
      <c r="E13" s="41">
        <f>E20+E46+E105+E119+E138+E151</f>
        <v>7034.700000000001</v>
      </c>
      <c r="F13" s="42">
        <f t="shared" si="0"/>
        <v>22147.9</v>
      </c>
      <c r="G13" s="64">
        <f t="shared" si="1"/>
        <v>49.65378507146639</v>
      </c>
      <c r="H13" s="65">
        <f t="shared" si="2"/>
        <v>43.93064845008291</v>
      </c>
      <c r="I13" s="12"/>
      <c r="J13" s="5"/>
      <c r="K13" s="5"/>
      <c r="L13" s="5"/>
      <c r="M13" s="5"/>
      <c r="N13" s="6"/>
    </row>
    <row r="14" spans="1:14" ht="36.75" customHeight="1">
      <c r="A14" s="43" t="s">
        <v>34</v>
      </c>
      <c r="B14" s="41">
        <v>2893606.2</v>
      </c>
      <c r="C14" s="41">
        <f>C21+C47+C64+C73+C95+C106+C110+C120+C139+C147+C152</f>
        <v>436186.89999999997</v>
      </c>
      <c r="D14" s="41">
        <v>423457.4</v>
      </c>
      <c r="E14" s="41">
        <f>E21+E47+E64+E73+E95+E106+E110+E120+E139+E147+E152</f>
        <v>314385.3</v>
      </c>
      <c r="F14" s="42">
        <f t="shared" si="0"/>
        <v>737842.7</v>
      </c>
      <c r="G14" s="64">
        <f t="shared" si="1"/>
        <v>72.07582346008098</v>
      </c>
      <c r="H14" s="65">
        <f t="shared" si="2"/>
        <v>25.49907102079059</v>
      </c>
      <c r="I14" s="12"/>
      <c r="J14" s="5"/>
      <c r="K14" s="5"/>
      <c r="L14" s="5"/>
      <c r="M14" s="5"/>
      <c r="N14" s="6"/>
    </row>
    <row r="15" spans="1:14" ht="42.75" customHeight="1">
      <c r="A15" s="43" t="s">
        <v>28</v>
      </c>
      <c r="B15" s="41">
        <v>2640285.7</v>
      </c>
      <c r="C15" s="41">
        <f>C22+C48+C61+C65+C67+C74+C96+C107+C111+C114+C121+C140+C143+C148+C153+C156+C159+C87</f>
        <v>425937.9</v>
      </c>
      <c r="D15" s="41">
        <v>372841.7</v>
      </c>
      <c r="E15" s="41">
        <f>E22+E48+E61+E65+E67+E74+E96+E107+E111+E114+E121+E140+E143+E148+E153+E156+E159+E87</f>
        <v>296161.70000000007</v>
      </c>
      <c r="F15" s="42">
        <f t="shared" si="0"/>
        <v>669003.4000000001</v>
      </c>
      <c r="G15" s="64">
        <f t="shared" si="1"/>
        <v>69.53166177510855</v>
      </c>
      <c r="H15" s="65">
        <f t="shared" si="2"/>
        <v>25.338295776097265</v>
      </c>
      <c r="I15" s="12"/>
      <c r="J15" s="5"/>
      <c r="K15" s="5"/>
      <c r="L15" s="5"/>
      <c r="M15" s="5"/>
      <c r="N15" s="6"/>
    </row>
    <row r="16" spans="1:14" ht="37.5" customHeight="1">
      <c r="A16" s="43" t="s">
        <v>30</v>
      </c>
      <c r="B16" s="41">
        <v>6688.6</v>
      </c>
      <c r="C16" s="41">
        <f>C23+C144</f>
        <v>843</v>
      </c>
      <c r="D16" s="41">
        <v>1630.6</v>
      </c>
      <c r="E16" s="41">
        <f>E23+E144</f>
        <v>581.8</v>
      </c>
      <c r="F16" s="42">
        <f t="shared" si="0"/>
        <v>2212.3999999999996</v>
      </c>
      <c r="G16" s="64">
        <f t="shared" si="1"/>
        <v>69.01542111506524</v>
      </c>
      <c r="H16" s="65">
        <f t="shared" si="2"/>
        <v>33.077176090661716</v>
      </c>
      <c r="I16" s="12"/>
      <c r="J16" s="5"/>
      <c r="K16" s="5"/>
      <c r="L16" s="5"/>
      <c r="M16" s="5"/>
      <c r="N16" s="6"/>
    </row>
    <row r="17" spans="1:14" ht="44.25" customHeight="1">
      <c r="A17" s="43" t="s">
        <v>29</v>
      </c>
      <c r="B17" s="41">
        <v>546601.6</v>
      </c>
      <c r="C17" s="41">
        <f>C24+C75+C112+C123</f>
        <v>84422.2</v>
      </c>
      <c r="D17" s="41">
        <v>68368.9</v>
      </c>
      <c r="E17" s="41">
        <f>E24+E75+E112+E123</f>
        <v>47592.200000000004</v>
      </c>
      <c r="F17" s="42">
        <f t="shared" si="0"/>
        <v>115961.1</v>
      </c>
      <c r="G17" s="64">
        <f t="shared" si="1"/>
        <v>56.37403431798745</v>
      </c>
      <c r="H17" s="65">
        <f t="shared" si="2"/>
        <v>21.214921434551236</v>
      </c>
      <c r="I17" s="12"/>
      <c r="J17" s="5"/>
      <c r="K17" s="5"/>
      <c r="L17" s="5"/>
      <c r="M17" s="5"/>
      <c r="N17" s="6"/>
    </row>
    <row r="18" spans="1:9" ht="25.5" customHeight="1">
      <c r="A18" s="83" t="s">
        <v>83</v>
      </c>
      <c r="B18" s="84"/>
      <c r="C18" s="84"/>
      <c r="D18" s="84"/>
      <c r="E18" s="84"/>
      <c r="F18" s="84"/>
      <c r="G18" s="84"/>
      <c r="H18" s="84"/>
      <c r="I18" s="84"/>
    </row>
    <row r="19" spans="1:9" ht="23.25" customHeight="1">
      <c r="A19" s="44" t="s">
        <v>27</v>
      </c>
      <c r="B19" s="31">
        <f>B20+B21+B22+B23+B24</f>
        <v>286236.9</v>
      </c>
      <c r="C19" s="32">
        <f>C20+C21+C22+C23+C24</f>
        <v>29658.2</v>
      </c>
      <c r="D19" s="32">
        <f>D20+D21+D22+D23+D24</f>
        <v>56567.700000000004</v>
      </c>
      <c r="E19" s="32">
        <f>E20+E21+E22+E23+E24</f>
        <v>13485.7</v>
      </c>
      <c r="F19" s="33">
        <f aca="true" t="shared" si="3" ref="F19:F24">D19+E19</f>
        <v>70053.40000000001</v>
      </c>
      <c r="G19" s="66">
        <f aca="true" t="shared" si="4" ref="G19:G24">E19/C19*100</f>
        <v>45.47039267386423</v>
      </c>
      <c r="H19" s="36">
        <f aca="true" t="shared" si="5" ref="H19:H24">F19/B19*100</f>
        <v>24.473923522788294</v>
      </c>
      <c r="I19" s="19"/>
    </row>
    <row r="20" spans="1:9" ht="39.75" customHeight="1">
      <c r="A20" s="44" t="s">
        <v>33</v>
      </c>
      <c r="B20" s="31">
        <v>21794.6</v>
      </c>
      <c r="C20" s="32">
        <v>2800</v>
      </c>
      <c r="D20" s="32">
        <v>2579.6</v>
      </c>
      <c r="E20" s="32">
        <v>1648.7</v>
      </c>
      <c r="F20" s="33">
        <f t="shared" si="3"/>
        <v>4228.3</v>
      </c>
      <c r="G20" s="66">
        <f t="shared" si="4"/>
        <v>58.88214285714286</v>
      </c>
      <c r="H20" s="36">
        <f t="shared" si="5"/>
        <v>19.400677231974896</v>
      </c>
      <c r="I20" s="21"/>
    </row>
    <row r="21" spans="1:9" ht="35.25" customHeight="1">
      <c r="A21" s="44" t="s">
        <v>34</v>
      </c>
      <c r="B21" s="31">
        <v>40874.4</v>
      </c>
      <c r="C21" s="32">
        <v>3360</v>
      </c>
      <c r="D21" s="32">
        <v>17113.4</v>
      </c>
      <c r="E21" s="32">
        <v>706.6</v>
      </c>
      <c r="F21" s="33">
        <f t="shared" si="3"/>
        <v>17820</v>
      </c>
      <c r="G21" s="66">
        <f t="shared" si="4"/>
        <v>21.029761904761905</v>
      </c>
      <c r="H21" s="36">
        <f t="shared" si="5"/>
        <v>43.59697023075568</v>
      </c>
      <c r="I21" s="19"/>
    </row>
    <row r="22" spans="1:9" ht="32.25" customHeight="1">
      <c r="A22" s="32" t="s">
        <v>28</v>
      </c>
      <c r="B22" s="31">
        <v>197356.5</v>
      </c>
      <c r="C22" s="32">
        <v>20698.2</v>
      </c>
      <c r="D22" s="32">
        <v>29878.3</v>
      </c>
      <c r="E22" s="32">
        <v>8957.9</v>
      </c>
      <c r="F22" s="33">
        <f t="shared" si="3"/>
        <v>38836.2</v>
      </c>
      <c r="G22" s="66">
        <f t="shared" si="4"/>
        <v>43.278642587278114</v>
      </c>
      <c r="H22" s="36">
        <f t="shared" si="5"/>
        <v>19.678196563072408</v>
      </c>
      <c r="I22" s="19"/>
    </row>
    <row r="23" spans="1:9" ht="60.75" customHeight="1">
      <c r="A23" s="43" t="s">
        <v>30</v>
      </c>
      <c r="B23" s="31">
        <v>639.6</v>
      </c>
      <c r="C23" s="32">
        <v>0</v>
      </c>
      <c r="D23" s="32">
        <v>639.6</v>
      </c>
      <c r="E23" s="32">
        <v>0</v>
      </c>
      <c r="F23" s="33">
        <f t="shared" si="3"/>
        <v>639.6</v>
      </c>
      <c r="G23" s="66">
        <v>0</v>
      </c>
      <c r="H23" s="36">
        <f t="shared" si="5"/>
        <v>100</v>
      </c>
      <c r="I23" s="19"/>
    </row>
    <row r="24" spans="1:9" ht="93.75" customHeight="1">
      <c r="A24" s="44" t="s">
        <v>29</v>
      </c>
      <c r="B24" s="31">
        <v>25571.8</v>
      </c>
      <c r="C24" s="32">
        <v>2800</v>
      </c>
      <c r="D24" s="32">
        <v>6356.8</v>
      </c>
      <c r="E24" s="32">
        <v>2172.5</v>
      </c>
      <c r="F24" s="33">
        <f t="shared" si="3"/>
        <v>8529.3</v>
      </c>
      <c r="G24" s="66">
        <f t="shared" si="4"/>
        <v>77.58928571428572</v>
      </c>
      <c r="H24" s="36">
        <f t="shared" si="5"/>
        <v>33.354319993117414</v>
      </c>
      <c r="I24" s="19"/>
    </row>
    <row r="25" spans="1:9" ht="145.5" customHeight="1">
      <c r="A25" s="44" t="s">
        <v>44</v>
      </c>
      <c r="B25" s="32">
        <v>250</v>
      </c>
      <c r="C25" s="32">
        <v>0</v>
      </c>
      <c r="D25" s="32">
        <v>0</v>
      </c>
      <c r="E25" s="32">
        <v>0</v>
      </c>
      <c r="F25" s="32">
        <v>0</v>
      </c>
      <c r="G25" s="67">
        <v>0</v>
      </c>
      <c r="H25" s="67">
        <v>0</v>
      </c>
      <c r="I25" s="56" t="s">
        <v>102</v>
      </c>
    </row>
    <row r="26" spans="1:9" ht="112.5" customHeight="1">
      <c r="A26" s="44" t="s">
        <v>46</v>
      </c>
      <c r="B26" s="32">
        <v>250</v>
      </c>
      <c r="C26" s="32">
        <v>0</v>
      </c>
      <c r="D26" s="32">
        <v>0</v>
      </c>
      <c r="E26" s="32">
        <v>0</v>
      </c>
      <c r="F26" s="32">
        <v>0</v>
      </c>
      <c r="G26" s="67">
        <v>0</v>
      </c>
      <c r="H26" s="67">
        <v>0</v>
      </c>
      <c r="I26" s="44" t="s">
        <v>112</v>
      </c>
    </row>
    <row r="27" spans="1:9" ht="78" customHeight="1">
      <c r="A27" s="44" t="s">
        <v>45</v>
      </c>
      <c r="B27" s="35">
        <v>238657.4</v>
      </c>
      <c r="C27" s="35">
        <v>21400</v>
      </c>
      <c r="D27" s="35">
        <v>49378.4</v>
      </c>
      <c r="E27" s="35">
        <v>7625.5</v>
      </c>
      <c r="F27" s="35">
        <f>D27+E27</f>
        <v>57003.9</v>
      </c>
      <c r="G27" s="66">
        <f>E27/C27*100</f>
        <v>35.63317757009346</v>
      </c>
      <c r="H27" s="36">
        <f>F27/B27*100</f>
        <v>23.885243030385816</v>
      </c>
      <c r="I27" s="33"/>
    </row>
    <row r="28" spans="1:9" ht="19.5" customHeight="1">
      <c r="A28" s="44" t="s">
        <v>47</v>
      </c>
      <c r="B28" s="22"/>
      <c r="C28" s="18"/>
      <c r="D28" s="18"/>
      <c r="E28" s="18"/>
      <c r="F28" s="18"/>
      <c r="G28" s="23"/>
      <c r="H28" s="23"/>
      <c r="I28" s="19"/>
    </row>
    <row r="29" spans="1:13" s="58" customFormat="1" ht="168.75" customHeight="1">
      <c r="A29" s="44" t="s">
        <v>84</v>
      </c>
      <c r="B29" s="35"/>
      <c r="C29" s="32"/>
      <c r="D29" s="32"/>
      <c r="E29" s="32"/>
      <c r="F29" s="32"/>
      <c r="G29" s="36"/>
      <c r="H29" s="36"/>
      <c r="I29" s="85" t="s">
        <v>12</v>
      </c>
      <c r="J29" s="57"/>
      <c r="K29" s="57"/>
      <c r="L29" s="57"/>
      <c r="M29" s="57"/>
    </row>
    <row r="30" spans="1:9" ht="19.5" customHeight="1">
      <c r="A30" s="17" t="s">
        <v>48</v>
      </c>
      <c r="B30" s="35">
        <v>75854.6</v>
      </c>
      <c r="C30" s="35">
        <f>C31+C32+C33+C34</f>
        <v>9125</v>
      </c>
      <c r="D30" s="35">
        <f>D31+D32+D33+D34</f>
        <v>11964.6</v>
      </c>
      <c r="E30" s="35">
        <f>E31+E32+E33+E34</f>
        <v>4597.1</v>
      </c>
      <c r="F30" s="35">
        <f>D30+E30</f>
        <v>16561.7</v>
      </c>
      <c r="G30" s="36">
        <f>E30/C30*100</f>
        <v>50.379178082191785</v>
      </c>
      <c r="H30" s="36">
        <f>F30/B30*100</f>
        <v>21.833481423671074</v>
      </c>
      <c r="I30" s="86"/>
    </row>
    <row r="31" spans="1:9" ht="19.5" customHeight="1">
      <c r="A31" s="17" t="s">
        <v>49</v>
      </c>
      <c r="B31" s="35">
        <v>21794.6</v>
      </c>
      <c r="C31" s="35">
        <v>2800</v>
      </c>
      <c r="D31" s="35">
        <v>2579.6</v>
      </c>
      <c r="E31" s="35">
        <v>1648.7</v>
      </c>
      <c r="F31" s="35">
        <f>D31+E31</f>
        <v>4228.3</v>
      </c>
      <c r="G31" s="36">
        <f>E31/C31*100</f>
        <v>58.88214285714286</v>
      </c>
      <c r="H31" s="36">
        <f>F31/B31*100</f>
        <v>19.400677231974896</v>
      </c>
      <c r="I31" s="86"/>
    </row>
    <row r="32" spans="1:9" ht="21.75" customHeight="1">
      <c r="A32" s="17" t="s">
        <v>34</v>
      </c>
      <c r="B32" s="35">
        <v>25857.9</v>
      </c>
      <c r="C32" s="35">
        <v>3360</v>
      </c>
      <c r="D32" s="35">
        <v>2787.9</v>
      </c>
      <c r="E32" s="35">
        <v>706.6</v>
      </c>
      <c r="F32" s="35">
        <f>D32+E32</f>
        <v>3494.5</v>
      </c>
      <c r="G32" s="36">
        <f>E32/C32*100</f>
        <v>21.029761904761905</v>
      </c>
      <c r="H32" s="36">
        <f>F32/B32*100</f>
        <v>13.51424516298694</v>
      </c>
      <c r="I32" s="86"/>
    </row>
    <row r="33" spans="1:9" ht="21" customHeight="1">
      <c r="A33" s="17" t="s">
        <v>50</v>
      </c>
      <c r="B33" s="35">
        <v>2630.3</v>
      </c>
      <c r="C33" s="35">
        <v>165</v>
      </c>
      <c r="D33" s="35">
        <v>240.3</v>
      </c>
      <c r="E33" s="35">
        <v>69.3</v>
      </c>
      <c r="F33" s="35">
        <f>D33+E33</f>
        <v>309.6</v>
      </c>
      <c r="G33" s="36">
        <f>E33/C33*100</f>
        <v>42</v>
      </c>
      <c r="H33" s="36">
        <f>F33/B33*100</f>
        <v>11.770520472949855</v>
      </c>
      <c r="I33" s="86"/>
    </row>
    <row r="34" spans="1:9" ht="165" customHeight="1">
      <c r="A34" s="17" t="s">
        <v>35</v>
      </c>
      <c r="B34" s="35">
        <v>25571.8</v>
      </c>
      <c r="C34" s="35">
        <v>2800</v>
      </c>
      <c r="D34" s="35">
        <v>6356.8</v>
      </c>
      <c r="E34" s="35">
        <v>2172.5</v>
      </c>
      <c r="F34" s="35">
        <f>D34+E34</f>
        <v>8529.3</v>
      </c>
      <c r="G34" s="36">
        <f>E34/C34*100</f>
        <v>77.58928571428572</v>
      </c>
      <c r="H34" s="36">
        <f>F34/B34*100</f>
        <v>33.354319993117414</v>
      </c>
      <c r="I34" s="87"/>
    </row>
    <row r="35" spans="1:9" ht="233.25" customHeight="1">
      <c r="A35" s="44" t="s">
        <v>51</v>
      </c>
      <c r="B35" s="35"/>
      <c r="C35" s="32"/>
      <c r="D35" s="32"/>
      <c r="E35" s="32"/>
      <c r="F35" s="32"/>
      <c r="G35" s="36"/>
      <c r="H35" s="59"/>
      <c r="I35" s="85" t="s">
        <v>119</v>
      </c>
    </row>
    <row r="36" spans="1:9" ht="18.75">
      <c r="A36" s="44" t="s">
        <v>27</v>
      </c>
      <c r="B36" s="37">
        <f>B37+B38+B39+B40</f>
        <v>136334.5</v>
      </c>
      <c r="C36" s="33">
        <f>C37+C38+C39+C40</f>
        <v>8270</v>
      </c>
      <c r="D36" s="33">
        <f>D37+D38+D39+D40</f>
        <v>34466.5</v>
      </c>
      <c r="E36" s="33">
        <f>E37+E38+E39+E40</f>
        <v>74.8</v>
      </c>
      <c r="F36" s="33">
        <f>F37+F38+F39+F40</f>
        <v>34541.299999999996</v>
      </c>
      <c r="G36" s="36">
        <f aca="true" t="shared" si="6" ref="G36:G43">E36/C36*100</f>
        <v>0.9044740024183796</v>
      </c>
      <c r="H36" s="36">
        <f aca="true" t="shared" si="7" ref="H36:H43">F36/B36*100</f>
        <v>25.33570006124642</v>
      </c>
      <c r="I36" s="96"/>
    </row>
    <row r="37" spans="1:9" ht="18.75">
      <c r="A37" s="44" t="s">
        <v>49</v>
      </c>
      <c r="B37" s="37">
        <v>0</v>
      </c>
      <c r="C37" s="33">
        <v>0</v>
      </c>
      <c r="D37" s="33">
        <v>0</v>
      </c>
      <c r="E37" s="33">
        <v>0</v>
      </c>
      <c r="F37" s="33">
        <v>0</v>
      </c>
      <c r="G37" s="36">
        <v>0</v>
      </c>
      <c r="H37" s="36">
        <v>0</v>
      </c>
      <c r="I37" s="96"/>
    </row>
    <row r="38" spans="1:9" ht="37.5">
      <c r="A38" s="44" t="s">
        <v>34</v>
      </c>
      <c r="B38" s="37">
        <v>15016.5</v>
      </c>
      <c r="C38" s="33">
        <v>0</v>
      </c>
      <c r="D38" s="33">
        <v>15016.5</v>
      </c>
      <c r="E38" s="33">
        <v>0</v>
      </c>
      <c r="F38" s="33">
        <f aca="true" t="shared" si="8" ref="F38:F43">D38+E38</f>
        <v>15016.5</v>
      </c>
      <c r="G38" s="36">
        <v>0</v>
      </c>
      <c r="H38" s="36">
        <f t="shared" si="7"/>
        <v>100</v>
      </c>
      <c r="I38" s="96"/>
    </row>
    <row r="39" spans="1:9" ht="18.75">
      <c r="A39" s="32" t="s">
        <v>28</v>
      </c>
      <c r="B39" s="33">
        <v>120678.4</v>
      </c>
      <c r="C39" s="33">
        <v>8270</v>
      </c>
      <c r="D39" s="33">
        <v>18810.4</v>
      </c>
      <c r="E39" s="33">
        <v>74.8</v>
      </c>
      <c r="F39" s="33">
        <f t="shared" si="8"/>
        <v>18885.2</v>
      </c>
      <c r="G39" s="36">
        <f t="shared" si="6"/>
        <v>0.9044740024183796</v>
      </c>
      <c r="H39" s="36">
        <f t="shared" si="7"/>
        <v>15.64919654221468</v>
      </c>
      <c r="I39" s="96"/>
    </row>
    <row r="40" spans="1:9" ht="92.25" customHeight="1">
      <c r="A40" s="15" t="s">
        <v>52</v>
      </c>
      <c r="B40" s="33">
        <v>639.6</v>
      </c>
      <c r="C40" s="33">
        <v>0</v>
      </c>
      <c r="D40" s="33">
        <v>639.6</v>
      </c>
      <c r="E40" s="33">
        <v>0</v>
      </c>
      <c r="F40" s="33">
        <f t="shared" si="8"/>
        <v>639.6</v>
      </c>
      <c r="G40" s="36">
        <v>0</v>
      </c>
      <c r="H40" s="36">
        <f t="shared" si="7"/>
        <v>100</v>
      </c>
      <c r="I40" s="97"/>
    </row>
    <row r="41" spans="1:9" ht="262.5">
      <c r="A41" s="15" t="s">
        <v>53</v>
      </c>
      <c r="B41" s="15">
        <v>2830.5</v>
      </c>
      <c r="C41" s="15">
        <v>395</v>
      </c>
      <c r="D41" s="15">
        <v>360.5</v>
      </c>
      <c r="E41" s="15">
        <v>267.8</v>
      </c>
      <c r="F41" s="15">
        <f t="shared" si="8"/>
        <v>628.3</v>
      </c>
      <c r="G41" s="36">
        <f t="shared" si="6"/>
        <v>67.79746835443038</v>
      </c>
      <c r="H41" s="36">
        <f t="shared" si="7"/>
        <v>22.197491609256314</v>
      </c>
      <c r="I41" s="30" t="s">
        <v>54</v>
      </c>
    </row>
    <row r="42" spans="1:9" ht="303.75" customHeight="1">
      <c r="A42" s="15" t="s">
        <v>55</v>
      </c>
      <c r="B42" s="15">
        <v>23637.8</v>
      </c>
      <c r="C42" s="16">
        <v>3610</v>
      </c>
      <c r="D42" s="15">
        <v>3277.8</v>
      </c>
      <c r="E42" s="16">
        <v>2685.8</v>
      </c>
      <c r="F42" s="15">
        <f t="shared" si="8"/>
        <v>5963.6</v>
      </c>
      <c r="G42" s="36">
        <f t="shared" si="6"/>
        <v>74.39889196675901</v>
      </c>
      <c r="H42" s="36">
        <f t="shared" si="7"/>
        <v>25.229082232695095</v>
      </c>
      <c r="I42" s="15" t="s">
        <v>113</v>
      </c>
    </row>
    <row r="43" spans="1:9" ht="147" customHeight="1">
      <c r="A43" s="25" t="s">
        <v>56</v>
      </c>
      <c r="B43" s="15">
        <v>47329.5</v>
      </c>
      <c r="C43" s="15">
        <v>8158.2</v>
      </c>
      <c r="D43" s="15">
        <v>7189.3</v>
      </c>
      <c r="E43" s="15">
        <v>5860.2</v>
      </c>
      <c r="F43" s="15">
        <f t="shared" si="8"/>
        <v>13049.5</v>
      </c>
      <c r="G43" s="36">
        <f t="shared" si="6"/>
        <v>71.83202176950797</v>
      </c>
      <c r="H43" s="36">
        <f t="shared" si="7"/>
        <v>27.571599108378496</v>
      </c>
      <c r="I43" s="15" t="s">
        <v>114</v>
      </c>
    </row>
    <row r="44" spans="1:9" ht="41.25" customHeight="1">
      <c r="A44" s="94" t="s">
        <v>85</v>
      </c>
      <c r="B44" s="94"/>
      <c r="C44" s="94"/>
      <c r="D44" s="94"/>
      <c r="E44" s="94"/>
      <c r="F44" s="94"/>
      <c r="G44" s="94"/>
      <c r="H44" s="94"/>
      <c r="I44" s="76"/>
    </row>
    <row r="45" spans="1:13" s="58" customFormat="1" ht="18.75">
      <c r="A45" s="33" t="s">
        <v>31</v>
      </c>
      <c r="B45" s="15">
        <v>341340.4</v>
      </c>
      <c r="C45" s="15">
        <f>C46+C47+C48</f>
        <v>113117.2</v>
      </c>
      <c r="D45" s="15">
        <f>D46+D47+D48</f>
        <v>67270.2</v>
      </c>
      <c r="E45" s="15">
        <f>E46+E47+E48</f>
        <v>99616.3</v>
      </c>
      <c r="F45" s="15">
        <f>F46+F47+F48</f>
        <v>166886.5</v>
      </c>
      <c r="G45" s="36">
        <f>E45/C45*100</f>
        <v>88.0646798188074</v>
      </c>
      <c r="H45" s="71">
        <f aca="true" t="shared" si="9" ref="H45:H51">F45/B45*100</f>
        <v>48.89151708968525</v>
      </c>
      <c r="I45" s="98"/>
      <c r="J45" s="57"/>
      <c r="K45" s="57"/>
      <c r="L45" s="57"/>
      <c r="M45" s="57"/>
    </row>
    <row r="46" spans="1:13" s="58" customFormat="1" ht="18.75">
      <c r="A46" s="15" t="s">
        <v>49</v>
      </c>
      <c r="B46" s="15">
        <v>10242</v>
      </c>
      <c r="C46" s="15">
        <v>0</v>
      </c>
      <c r="D46" s="15">
        <v>10242</v>
      </c>
      <c r="E46" s="15">
        <v>0</v>
      </c>
      <c r="F46" s="15">
        <f>D46+E46</f>
        <v>10242</v>
      </c>
      <c r="G46" s="36">
        <v>0</v>
      </c>
      <c r="H46" s="71">
        <f t="shared" si="9"/>
        <v>100</v>
      </c>
      <c r="I46" s="99"/>
      <c r="J46" s="57"/>
      <c r="K46" s="57"/>
      <c r="L46" s="57"/>
      <c r="M46" s="57"/>
    </row>
    <row r="47" spans="1:13" s="58" customFormat="1" ht="37.5">
      <c r="A47" s="15" t="s">
        <v>34</v>
      </c>
      <c r="B47" s="15">
        <v>95739</v>
      </c>
      <c r="C47" s="15">
        <v>32358</v>
      </c>
      <c r="D47" s="15">
        <v>1901</v>
      </c>
      <c r="E47" s="15">
        <v>24707</v>
      </c>
      <c r="F47" s="15">
        <f>D47+E47</f>
        <v>26608</v>
      </c>
      <c r="G47" s="36">
        <f>E47/C47*100</f>
        <v>76.35515173990976</v>
      </c>
      <c r="H47" s="71">
        <f t="shared" si="9"/>
        <v>27.79222678323358</v>
      </c>
      <c r="I47" s="99"/>
      <c r="J47" s="57"/>
      <c r="K47" s="57"/>
      <c r="L47" s="57"/>
      <c r="M47" s="57"/>
    </row>
    <row r="48" spans="1:13" s="58" customFormat="1" ht="32.25" customHeight="1">
      <c r="A48" s="15" t="s">
        <v>28</v>
      </c>
      <c r="B48" s="15">
        <v>235359.4</v>
      </c>
      <c r="C48" s="15">
        <v>80759.2</v>
      </c>
      <c r="D48" s="15">
        <v>55127.2</v>
      </c>
      <c r="E48" s="15">
        <v>74909.3</v>
      </c>
      <c r="F48" s="15">
        <f>D48+E48</f>
        <v>130036.5</v>
      </c>
      <c r="G48" s="36">
        <f>E48/C48*100</f>
        <v>92.75636707644455</v>
      </c>
      <c r="H48" s="71">
        <f t="shared" si="9"/>
        <v>55.25018333663325</v>
      </c>
      <c r="I48" s="74"/>
      <c r="J48" s="57"/>
      <c r="K48" s="57"/>
      <c r="L48" s="57"/>
      <c r="M48" s="57"/>
    </row>
    <row r="49" spans="1:13" s="58" customFormat="1" ht="274.5" customHeight="1">
      <c r="A49" s="15" t="s">
        <v>57</v>
      </c>
      <c r="B49" s="39">
        <v>140274</v>
      </c>
      <c r="C49" s="15">
        <v>66780.2</v>
      </c>
      <c r="D49" s="39">
        <v>12013.8</v>
      </c>
      <c r="E49" s="15">
        <v>56793.7</v>
      </c>
      <c r="F49" s="39">
        <f>E49+D49</f>
        <v>68807.5</v>
      </c>
      <c r="G49" s="36">
        <f>E49/C49*100</f>
        <v>85.04571714370427</v>
      </c>
      <c r="H49" s="71">
        <f t="shared" si="9"/>
        <v>49.052212099177325</v>
      </c>
      <c r="I49" s="15" t="s">
        <v>115</v>
      </c>
      <c r="J49" s="57"/>
      <c r="K49" s="57"/>
      <c r="L49" s="57"/>
      <c r="M49" s="57"/>
    </row>
    <row r="50" spans="1:13" s="58" customFormat="1" ht="57" customHeight="1">
      <c r="A50" s="15" t="s">
        <v>116</v>
      </c>
      <c r="B50" s="39">
        <v>93838</v>
      </c>
      <c r="C50" s="15">
        <v>32358</v>
      </c>
      <c r="D50" s="39">
        <v>0</v>
      </c>
      <c r="E50" s="15">
        <v>24707</v>
      </c>
      <c r="F50" s="39">
        <f>D50+E50</f>
        <v>24707</v>
      </c>
      <c r="G50" s="36">
        <f>E50/C50*100</f>
        <v>76.35515173990976</v>
      </c>
      <c r="H50" s="71">
        <f t="shared" si="9"/>
        <v>26.329418785566617</v>
      </c>
      <c r="I50" s="15"/>
      <c r="J50" s="57"/>
      <c r="K50" s="57"/>
      <c r="L50" s="57"/>
      <c r="M50" s="57"/>
    </row>
    <row r="51" spans="1:13" s="58" customFormat="1" ht="45" customHeight="1">
      <c r="A51" s="15" t="s">
        <v>117</v>
      </c>
      <c r="B51" s="39">
        <v>46436</v>
      </c>
      <c r="C51" s="15">
        <v>34422.2</v>
      </c>
      <c r="D51" s="39">
        <v>12013.8</v>
      </c>
      <c r="E51" s="15">
        <v>32086.7</v>
      </c>
      <c r="F51" s="39">
        <f>D51+E51</f>
        <v>44100.5</v>
      </c>
      <c r="G51" s="36">
        <f>E51/C51*100</f>
        <v>93.21513441906677</v>
      </c>
      <c r="H51" s="71">
        <f t="shared" si="9"/>
        <v>94.9704970281678</v>
      </c>
      <c r="I51" s="15"/>
      <c r="J51" s="57"/>
      <c r="K51" s="57"/>
      <c r="L51" s="57"/>
      <c r="M51" s="57"/>
    </row>
    <row r="52" spans="1:13" s="58" customFormat="1" ht="171" customHeight="1">
      <c r="A52" s="15" t="s">
        <v>105</v>
      </c>
      <c r="B52" s="15"/>
      <c r="C52" s="15"/>
      <c r="D52" s="15"/>
      <c r="E52" s="15"/>
      <c r="F52" s="15"/>
      <c r="G52" s="36"/>
      <c r="H52" s="71"/>
      <c r="I52" s="15" t="s">
        <v>118</v>
      </c>
      <c r="J52" s="57"/>
      <c r="K52" s="57"/>
      <c r="L52" s="57"/>
      <c r="M52" s="57"/>
    </row>
    <row r="53" spans="1:13" s="58" customFormat="1" ht="37.5" customHeight="1">
      <c r="A53" s="15" t="s">
        <v>48</v>
      </c>
      <c r="B53" s="39">
        <f>B54+B55</f>
        <v>185309.4</v>
      </c>
      <c r="C53" s="15">
        <f>C54+C55</f>
        <v>46337</v>
      </c>
      <c r="D53" s="39">
        <f>D54+D55</f>
        <v>39499.4</v>
      </c>
      <c r="E53" s="15">
        <f>E54+E55</f>
        <v>42822.6</v>
      </c>
      <c r="F53" s="39">
        <f>D53+E53</f>
        <v>82322</v>
      </c>
      <c r="G53" s="36">
        <f>E53/C53*100</f>
        <v>92.41556423592378</v>
      </c>
      <c r="H53" s="71">
        <f>F53/B53*100</f>
        <v>44.4240821026888</v>
      </c>
      <c r="I53" s="38"/>
      <c r="J53" s="57"/>
      <c r="K53" s="57"/>
      <c r="L53" s="57"/>
      <c r="M53" s="57"/>
    </row>
    <row r="54" spans="1:13" s="58" customFormat="1" ht="39.75" customHeight="1">
      <c r="A54" s="15" t="s">
        <v>34</v>
      </c>
      <c r="B54" s="39">
        <v>1901</v>
      </c>
      <c r="C54" s="15">
        <v>0</v>
      </c>
      <c r="D54" s="39">
        <v>1901</v>
      </c>
      <c r="E54" s="15">
        <v>0</v>
      </c>
      <c r="F54" s="39">
        <v>1901</v>
      </c>
      <c r="G54" s="36">
        <v>0</v>
      </c>
      <c r="H54" s="71">
        <f>F54/B54*100</f>
        <v>100</v>
      </c>
      <c r="I54" s="38"/>
      <c r="J54" s="57"/>
      <c r="K54" s="57"/>
      <c r="L54" s="57"/>
      <c r="M54" s="57"/>
    </row>
    <row r="55" spans="1:13" s="58" customFormat="1" ht="45" customHeight="1">
      <c r="A55" s="15" t="s">
        <v>28</v>
      </c>
      <c r="B55" s="39">
        <v>183408.4</v>
      </c>
      <c r="C55" s="15">
        <v>46337</v>
      </c>
      <c r="D55" s="39">
        <v>37598.4</v>
      </c>
      <c r="E55" s="15">
        <v>42822.6</v>
      </c>
      <c r="F55" s="39">
        <f>D55+E55</f>
        <v>80421</v>
      </c>
      <c r="G55" s="36">
        <f>E55/C55*100</f>
        <v>92.41556423592378</v>
      </c>
      <c r="H55" s="71">
        <f>F55/B55*100</f>
        <v>43.84804621816667</v>
      </c>
      <c r="I55" s="38"/>
      <c r="J55" s="57"/>
      <c r="K55" s="57"/>
      <c r="L55" s="57"/>
      <c r="M55" s="57"/>
    </row>
    <row r="56" spans="1:9" ht="159" customHeight="1">
      <c r="A56" s="15" t="s">
        <v>58</v>
      </c>
      <c r="B56" s="39"/>
      <c r="C56" s="15"/>
      <c r="D56" s="39"/>
      <c r="E56" s="15"/>
      <c r="F56" s="39"/>
      <c r="G56" s="36"/>
      <c r="H56" s="54"/>
      <c r="I56" s="91"/>
    </row>
    <row r="57" spans="1:9" ht="16.5" customHeight="1">
      <c r="A57" s="15" t="s">
        <v>32</v>
      </c>
      <c r="B57" s="39">
        <v>15757</v>
      </c>
      <c r="C57" s="15">
        <v>0</v>
      </c>
      <c r="D57" s="39">
        <v>15757</v>
      </c>
      <c r="E57" s="15">
        <v>0</v>
      </c>
      <c r="F57" s="39">
        <v>15757</v>
      </c>
      <c r="G57" s="36">
        <v>0</v>
      </c>
      <c r="H57" s="54">
        <f>F57/B57*100</f>
        <v>100</v>
      </c>
      <c r="I57" s="92"/>
    </row>
    <row r="58" spans="1:9" ht="16.5" customHeight="1">
      <c r="A58" s="15" t="s">
        <v>49</v>
      </c>
      <c r="B58" s="39">
        <v>10242</v>
      </c>
      <c r="C58" s="15">
        <v>0</v>
      </c>
      <c r="D58" s="39">
        <v>10242</v>
      </c>
      <c r="E58" s="15">
        <v>0</v>
      </c>
      <c r="F58" s="39">
        <v>10242</v>
      </c>
      <c r="G58" s="36">
        <v>0</v>
      </c>
      <c r="H58" s="54">
        <f>F58/B58*100</f>
        <v>100</v>
      </c>
      <c r="I58" s="92"/>
    </row>
    <row r="59" spans="1:9" ht="98.25" customHeight="1">
      <c r="A59" s="15" t="s">
        <v>59</v>
      </c>
      <c r="B59" s="39">
        <v>5515</v>
      </c>
      <c r="C59" s="15">
        <v>0</v>
      </c>
      <c r="D59" s="39">
        <v>5515</v>
      </c>
      <c r="E59" s="15">
        <v>0</v>
      </c>
      <c r="F59" s="39">
        <v>5515</v>
      </c>
      <c r="G59" s="36">
        <v>0</v>
      </c>
      <c r="H59" s="54">
        <f>F59/B59*100</f>
        <v>100</v>
      </c>
      <c r="I59" s="93"/>
    </row>
    <row r="60" spans="1:9" ht="35.25" customHeight="1">
      <c r="A60" s="94" t="s">
        <v>86</v>
      </c>
      <c r="B60" s="94"/>
      <c r="C60" s="94"/>
      <c r="D60" s="94"/>
      <c r="E60" s="94"/>
      <c r="F60" s="94"/>
      <c r="G60" s="94"/>
      <c r="H60" s="94"/>
      <c r="I60" s="95"/>
    </row>
    <row r="61" spans="1:9" ht="246.75" customHeight="1">
      <c r="A61" s="15" t="s">
        <v>60</v>
      </c>
      <c r="B61" s="61">
        <v>18290.5</v>
      </c>
      <c r="C61" s="61">
        <v>592</v>
      </c>
      <c r="D61" s="61">
        <v>98.5</v>
      </c>
      <c r="E61" s="61">
        <v>0</v>
      </c>
      <c r="F61" s="61">
        <v>98.5</v>
      </c>
      <c r="G61" s="36">
        <f>E61/C61*100</f>
        <v>0</v>
      </c>
      <c r="H61" s="54">
        <f>F61/B61*100</f>
        <v>0.5385309313578087</v>
      </c>
      <c r="I61" s="45" t="s">
        <v>120</v>
      </c>
    </row>
    <row r="62" spans="1:9" ht="36.75" customHeight="1">
      <c r="A62" s="88" t="s">
        <v>87</v>
      </c>
      <c r="B62" s="89"/>
      <c r="C62" s="89"/>
      <c r="D62" s="89"/>
      <c r="E62" s="89"/>
      <c r="F62" s="89"/>
      <c r="G62" s="89"/>
      <c r="H62" s="89"/>
      <c r="I62" s="90"/>
    </row>
    <row r="63" spans="1:13" s="58" customFormat="1" ht="45" customHeight="1">
      <c r="A63" s="15" t="s">
        <v>32</v>
      </c>
      <c r="B63" s="34">
        <f>B64+B65</f>
        <v>10500</v>
      </c>
      <c r="C63" s="34">
        <v>1500</v>
      </c>
      <c r="D63" s="34">
        <f>D64+D65</f>
        <v>1391.6</v>
      </c>
      <c r="E63" s="34">
        <v>0</v>
      </c>
      <c r="F63" s="34">
        <v>1391.6</v>
      </c>
      <c r="G63" s="36">
        <f>E63/C63*100</f>
        <v>0</v>
      </c>
      <c r="H63" s="69">
        <f>F63/B63*100</f>
        <v>13.253333333333334</v>
      </c>
      <c r="I63" s="85" t="s">
        <v>121</v>
      </c>
      <c r="J63" s="57"/>
      <c r="K63" s="57"/>
      <c r="L63" s="57"/>
      <c r="M63" s="57"/>
    </row>
    <row r="64" spans="1:13" s="58" customFormat="1" ht="45" customHeight="1">
      <c r="A64" s="33" t="s">
        <v>34</v>
      </c>
      <c r="B64" s="34">
        <v>8400</v>
      </c>
      <c r="C64" s="34">
        <v>1200</v>
      </c>
      <c r="D64" s="34">
        <v>1113.3</v>
      </c>
      <c r="E64" s="34">
        <v>0</v>
      </c>
      <c r="F64" s="34">
        <v>1113.3</v>
      </c>
      <c r="G64" s="36">
        <f>E64/C64*100</f>
        <v>0</v>
      </c>
      <c r="H64" s="69">
        <f>F64/B64*100</f>
        <v>13.253571428571428</v>
      </c>
      <c r="I64" s="46"/>
      <c r="J64" s="57"/>
      <c r="K64" s="57"/>
      <c r="L64" s="57"/>
      <c r="M64" s="57"/>
    </row>
    <row r="65" spans="1:13" s="58" customFormat="1" ht="45" customHeight="1">
      <c r="A65" s="33" t="s">
        <v>59</v>
      </c>
      <c r="B65" s="34">
        <v>2100</v>
      </c>
      <c r="C65" s="34">
        <v>300</v>
      </c>
      <c r="D65" s="34">
        <v>278.3</v>
      </c>
      <c r="E65" s="34">
        <v>0</v>
      </c>
      <c r="F65" s="34">
        <v>278.3</v>
      </c>
      <c r="G65" s="36">
        <f>E65/C65*100</f>
        <v>0</v>
      </c>
      <c r="H65" s="69">
        <f>F65/B65*100</f>
        <v>13.252380952380951</v>
      </c>
      <c r="I65" s="73"/>
      <c r="J65" s="57"/>
      <c r="K65" s="57"/>
      <c r="L65" s="57"/>
      <c r="M65" s="57"/>
    </row>
    <row r="66" spans="1:9" ht="39" customHeight="1">
      <c r="A66" s="94" t="s">
        <v>88</v>
      </c>
      <c r="B66" s="94"/>
      <c r="C66" s="94"/>
      <c r="D66" s="94"/>
      <c r="E66" s="94"/>
      <c r="F66" s="94"/>
      <c r="G66" s="94"/>
      <c r="H66" s="76"/>
      <c r="I66" s="76"/>
    </row>
    <row r="67" spans="1:9" ht="31.5" customHeight="1">
      <c r="A67" s="15" t="s">
        <v>60</v>
      </c>
      <c r="B67" s="15">
        <f>B68+B69+B70</f>
        <v>8954</v>
      </c>
      <c r="C67" s="15">
        <f>C68+C69+C70</f>
        <v>1285.8</v>
      </c>
      <c r="D67" s="15">
        <f>D68+D69+D70</f>
        <v>1612.1999999999998</v>
      </c>
      <c r="E67" s="15">
        <f>E68+E69+E70</f>
        <v>929.3</v>
      </c>
      <c r="F67" s="15">
        <f>E67+D67</f>
        <v>2541.5</v>
      </c>
      <c r="G67" s="36">
        <f>E67/C67*100</f>
        <v>72.27407061751438</v>
      </c>
      <c r="H67" s="69">
        <f>F67/B67*100</f>
        <v>28.383962474871566</v>
      </c>
      <c r="I67" s="60"/>
    </row>
    <row r="68" spans="1:9" ht="131.25" customHeight="1">
      <c r="A68" s="15" t="s">
        <v>66</v>
      </c>
      <c r="B68" s="15">
        <v>57.5</v>
      </c>
      <c r="C68" s="15">
        <v>6</v>
      </c>
      <c r="D68" s="15">
        <v>21.5</v>
      </c>
      <c r="E68" s="45">
        <v>5.5</v>
      </c>
      <c r="F68" s="45">
        <f>D68+E68</f>
        <v>27</v>
      </c>
      <c r="G68" s="36">
        <f>E68/C68*100</f>
        <v>91.66666666666666</v>
      </c>
      <c r="H68" s="69">
        <f>F68/B68*100</f>
        <v>46.95652173913044</v>
      </c>
      <c r="I68" s="45" t="s">
        <v>129</v>
      </c>
    </row>
    <row r="69" spans="1:9" ht="305.25" customHeight="1">
      <c r="A69" s="15" t="s">
        <v>67</v>
      </c>
      <c r="B69" s="15">
        <v>4346.7</v>
      </c>
      <c r="C69" s="15">
        <v>607.3</v>
      </c>
      <c r="D69" s="15">
        <v>573.4</v>
      </c>
      <c r="E69" s="45">
        <v>457.8</v>
      </c>
      <c r="F69" s="45">
        <f>D69+E69</f>
        <v>1031.2</v>
      </c>
      <c r="G69" s="36">
        <f>E69/C69*100</f>
        <v>75.38284208793019</v>
      </c>
      <c r="H69" s="70">
        <f>F69/B69*100</f>
        <v>23.723744449812504</v>
      </c>
      <c r="I69" s="45" t="s">
        <v>130</v>
      </c>
    </row>
    <row r="70" spans="1:13" s="58" customFormat="1" ht="319.5" customHeight="1">
      <c r="A70" s="15" t="s">
        <v>68</v>
      </c>
      <c r="B70" s="15">
        <v>4549.8</v>
      </c>
      <c r="C70" s="15">
        <v>672.5</v>
      </c>
      <c r="D70" s="15">
        <v>1017.3</v>
      </c>
      <c r="E70" s="45">
        <v>466</v>
      </c>
      <c r="F70" s="45">
        <f>D70+E70</f>
        <v>1483.3</v>
      </c>
      <c r="G70" s="36">
        <f>E70/C70*100</f>
        <v>69.29368029739777</v>
      </c>
      <c r="H70" s="70">
        <f>F70/B70*100</f>
        <v>32.601433030023294</v>
      </c>
      <c r="I70" s="45" t="s">
        <v>0</v>
      </c>
      <c r="J70" s="57"/>
      <c r="K70" s="57"/>
      <c r="L70" s="57"/>
      <c r="M70" s="57"/>
    </row>
    <row r="71" spans="1:9" ht="40.5" customHeight="1">
      <c r="A71" s="100" t="s">
        <v>89</v>
      </c>
      <c r="B71" s="101"/>
      <c r="C71" s="101"/>
      <c r="D71" s="101"/>
      <c r="E71" s="101"/>
      <c r="F71" s="101"/>
      <c r="G71" s="101"/>
      <c r="H71" s="101"/>
      <c r="I71" s="102"/>
    </row>
    <row r="72" spans="1:9" ht="40.5" customHeight="1">
      <c r="A72" s="15" t="s">
        <v>32</v>
      </c>
      <c r="B72" s="33">
        <f>B73+B74+B75</f>
        <v>4587404.8</v>
      </c>
      <c r="C72" s="33">
        <f>C73+C74+C75</f>
        <v>665342.2</v>
      </c>
      <c r="D72" s="33">
        <f>D73+D74+D75</f>
        <v>633978</v>
      </c>
      <c r="E72" s="33">
        <f>E73+E74+E75</f>
        <v>465940</v>
      </c>
      <c r="F72" s="40">
        <f>D72+E72</f>
        <v>1099918</v>
      </c>
      <c r="G72" s="36">
        <f aca="true" t="shared" si="10" ref="G72:G79">E72/C72*100</f>
        <v>70.03012885700021</v>
      </c>
      <c r="H72" s="69">
        <f aca="true" t="shared" si="11" ref="H72:H79">F72/B72*100</f>
        <v>23.97691173885505</v>
      </c>
      <c r="I72" s="33"/>
    </row>
    <row r="73" spans="1:9" ht="40.5" customHeight="1">
      <c r="A73" s="15" t="s">
        <v>34</v>
      </c>
      <c r="B73" s="40">
        <v>2541908</v>
      </c>
      <c r="C73" s="33">
        <v>378273.2</v>
      </c>
      <c r="D73" s="40">
        <v>366370.9</v>
      </c>
      <c r="E73" s="33">
        <v>282763.5</v>
      </c>
      <c r="F73" s="40">
        <f>D73+E73</f>
        <v>649134.4</v>
      </c>
      <c r="G73" s="36">
        <f t="shared" si="10"/>
        <v>74.75113225044755</v>
      </c>
      <c r="H73" s="69">
        <f t="shared" si="11"/>
        <v>25.537289311808298</v>
      </c>
      <c r="I73" s="33"/>
    </row>
    <row r="74" spans="1:9" ht="40.5" customHeight="1">
      <c r="A74" s="15" t="s">
        <v>59</v>
      </c>
      <c r="B74" s="40">
        <v>1559966</v>
      </c>
      <c r="C74" s="33">
        <v>210972.8</v>
      </c>
      <c r="D74" s="40">
        <v>210246.3</v>
      </c>
      <c r="E74" s="33">
        <v>139118.1</v>
      </c>
      <c r="F74" s="40">
        <f>D74+E74</f>
        <v>349364.4</v>
      </c>
      <c r="G74" s="36">
        <f t="shared" si="10"/>
        <v>65.94124929848778</v>
      </c>
      <c r="H74" s="69">
        <f t="shared" si="11"/>
        <v>22.39564195629905</v>
      </c>
      <c r="I74" s="33"/>
    </row>
    <row r="75" spans="1:9" ht="40.5" customHeight="1">
      <c r="A75" s="15" t="s">
        <v>74</v>
      </c>
      <c r="B75" s="40">
        <v>485530.8</v>
      </c>
      <c r="C75" s="33">
        <v>76096.2</v>
      </c>
      <c r="D75" s="40">
        <v>57360.8</v>
      </c>
      <c r="E75" s="33">
        <v>44058.4</v>
      </c>
      <c r="F75" s="40">
        <f>D75+E75</f>
        <v>101419.20000000001</v>
      </c>
      <c r="G75" s="36">
        <f>E75/C75*100</f>
        <v>57.898291898938446</v>
      </c>
      <c r="H75" s="69">
        <f t="shared" si="11"/>
        <v>20.888314397356464</v>
      </c>
      <c r="I75" s="33"/>
    </row>
    <row r="76" spans="1:9" ht="160.5" customHeight="1">
      <c r="A76" s="15" t="s">
        <v>75</v>
      </c>
      <c r="B76" s="40">
        <f>B77+B78+B79</f>
        <v>3847224.5999999996</v>
      </c>
      <c r="C76" s="33">
        <f>C77+C78+C79</f>
        <v>578189.9</v>
      </c>
      <c r="D76" s="40">
        <f>D77+D78+D79</f>
        <v>558269</v>
      </c>
      <c r="E76" s="33">
        <f>E77+E78+E79</f>
        <v>400834.10000000003</v>
      </c>
      <c r="F76" s="40">
        <f>F77+F78+F79</f>
        <v>959103.1000000001</v>
      </c>
      <c r="G76" s="36">
        <f t="shared" si="10"/>
        <v>69.32568348219158</v>
      </c>
      <c r="H76" s="69">
        <f t="shared" si="11"/>
        <v>24.929740260030574</v>
      </c>
      <c r="I76" s="15" t="s">
        <v>1</v>
      </c>
    </row>
    <row r="77" spans="1:9" ht="141" customHeight="1">
      <c r="A77" s="15" t="s">
        <v>76</v>
      </c>
      <c r="B77" s="40">
        <v>2284984.8</v>
      </c>
      <c r="C77" s="33">
        <v>332486.9</v>
      </c>
      <c r="D77" s="40">
        <v>331214.9</v>
      </c>
      <c r="E77" s="33">
        <v>246598.9</v>
      </c>
      <c r="F77" s="40">
        <f>D77+E77</f>
        <v>577813.8</v>
      </c>
      <c r="G77" s="36">
        <f t="shared" si="10"/>
        <v>74.16800481462577</v>
      </c>
      <c r="H77" s="69">
        <f t="shared" si="11"/>
        <v>25.287424231443467</v>
      </c>
      <c r="I77" s="15" t="s">
        <v>2</v>
      </c>
    </row>
    <row r="78" spans="1:9" ht="199.5" customHeight="1">
      <c r="A78" s="15" t="s">
        <v>59</v>
      </c>
      <c r="B78" s="40">
        <v>1076709</v>
      </c>
      <c r="C78" s="33">
        <v>169606.8</v>
      </c>
      <c r="D78" s="40">
        <v>169693.3</v>
      </c>
      <c r="E78" s="33">
        <v>110176.8</v>
      </c>
      <c r="F78" s="40">
        <f>D78+E78</f>
        <v>279870.1</v>
      </c>
      <c r="G78" s="36">
        <f t="shared" si="10"/>
        <v>64.9601313154897</v>
      </c>
      <c r="H78" s="69">
        <f t="shared" si="11"/>
        <v>25.993104915069903</v>
      </c>
      <c r="I78" s="15" t="s">
        <v>4</v>
      </c>
    </row>
    <row r="79" spans="1:9" ht="279.75" customHeight="1">
      <c r="A79" s="15" t="s">
        <v>74</v>
      </c>
      <c r="B79" s="40">
        <v>485530.8</v>
      </c>
      <c r="C79" s="33">
        <v>76096.2</v>
      </c>
      <c r="D79" s="40">
        <v>57360.8</v>
      </c>
      <c r="E79" s="33">
        <v>44058.4</v>
      </c>
      <c r="F79" s="40">
        <f>D79+E79</f>
        <v>101419.20000000001</v>
      </c>
      <c r="G79" s="36">
        <f t="shared" si="10"/>
        <v>57.898291898938446</v>
      </c>
      <c r="H79" s="69">
        <f t="shared" si="11"/>
        <v>20.888314397356464</v>
      </c>
      <c r="I79" s="55" t="s">
        <v>9</v>
      </c>
    </row>
    <row r="80" spans="1:9" ht="309.75" customHeight="1">
      <c r="A80" s="15" t="s">
        <v>3</v>
      </c>
      <c r="B80" s="40">
        <v>276835.9</v>
      </c>
      <c r="C80" s="33">
        <v>13791.3</v>
      </c>
      <c r="D80" s="40">
        <v>12991.2</v>
      </c>
      <c r="E80" s="33">
        <v>10897.9</v>
      </c>
      <c r="F80" s="40">
        <f>D80+E80</f>
        <v>23889.1</v>
      </c>
      <c r="G80" s="36">
        <f aca="true" t="shared" si="12" ref="G80:G85">E80/C80*100</f>
        <v>79.02010687897443</v>
      </c>
      <c r="H80" s="69">
        <f aca="true" t="shared" si="13" ref="H80:H85">F80/B80*100</f>
        <v>8.629336007360317</v>
      </c>
      <c r="I80" s="15" t="s">
        <v>5</v>
      </c>
    </row>
    <row r="81" spans="1:9" ht="189.75" customHeight="1">
      <c r="A81" s="15" t="s">
        <v>77</v>
      </c>
      <c r="B81" s="15">
        <v>15475.2</v>
      </c>
      <c r="C81" s="16">
        <v>374</v>
      </c>
      <c r="D81" s="15">
        <v>2601.2</v>
      </c>
      <c r="E81" s="16">
        <v>323.6</v>
      </c>
      <c r="F81" s="15">
        <v>2924.8</v>
      </c>
      <c r="G81" s="36">
        <f t="shared" si="12"/>
        <v>86.524064171123</v>
      </c>
      <c r="H81" s="69">
        <f t="shared" si="13"/>
        <v>18.899917287014063</v>
      </c>
      <c r="I81" s="15" t="s">
        <v>6</v>
      </c>
    </row>
    <row r="82" spans="1:9" ht="176.25" customHeight="1">
      <c r="A82" s="15" t="s">
        <v>78</v>
      </c>
      <c r="B82" s="40">
        <v>10611.5</v>
      </c>
      <c r="C82" s="33">
        <v>1375</v>
      </c>
      <c r="D82" s="40">
        <v>1128.3</v>
      </c>
      <c r="E82" s="33">
        <v>535.6</v>
      </c>
      <c r="F82" s="40">
        <f>D82+E82</f>
        <v>1663.9</v>
      </c>
      <c r="G82" s="36">
        <f t="shared" si="12"/>
        <v>38.95272727272727</v>
      </c>
      <c r="H82" s="69">
        <f t="shared" si="13"/>
        <v>15.68015831880507</v>
      </c>
      <c r="I82" s="45" t="s">
        <v>7</v>
      </c>
    </row>
    <row r="83" spans="1:9" ht="198.75" customHeight="1">
      <c r="A83" s="15" t="s">
        <v>79</v>
      </c>
      <c r="B83" s="16">
        <v>256923.2</v>
      </c>
      <c r="C83" s="15">
        <v>45786.3</v>
      </c>
      <c r="D83" s="16">
        <v>35156</v>
      </c>
      <c r="E83" s="15">
        <v>36164.7</v>
      </c>
      <c r="F83" s="15">
        <f>D83+E83</f>
        <v>71320.7</v>
      </c>
      <c r="G83" s="36">
        <f t="shared" si="12"/>
        <v>78.98585384711147</v>
      </c>
      <c r="H83" s="69">
        <f t="shared" si="13"/>
        <v>27.759540594232046</v>
      </c>
      <c r="I83" s="45" t="s">
        <v>10</v>
      </c>
    </row>
    <row r="84" spans="1:9" ht="81.75" customHeight="1">
      <c r="A84" s="15" t="s">
        <v>80</v>
      </c>
      <c r="B84" s="16">
        <v>3274.1</v>
      </c>
      <c r="C84" s="15">
        <v>233</v>
      </c>
      <c r="D84" s="16">
        <v>225.1</v>
      </c>
      <c r="E84" s="15">
        <v>112.4</v>
      </c>
      <c r="F84" s="16">
        <f>D84+E84</f>
        <v>337.5</v>
      </c>
      <c r="G84" s="36">
        <f t="shared" si="12"/>
        <v>48.24034334763949</v>
      </c>
      <c r="H84" s="69">
        <f t="shared" si="13"/>
        <v>10.308176292721665</v>
      </c>
      <c r="I84" s="45" t="s">
        <v>8</v>
      </c>
    </row>
    <row r="85" spans="1:9" ht="115.5" customHeight="1">
      <c r="A85" s="15" t="s">
        <v>81</v>
      </c>
      <c r="B85" s="15">
        <v>177060.3</v>
      </c>
      <c r="C85" s="15">
        <v>25592.7</v>
      </c>
      <c r="D85" s="15">
        <v>23607.2</v>
      </c>
      <c r="E85" s="16">
        <v>17071.7</v>
      </c>
      <c r="F85" s="15">
        <f>D85+E85</f>
        <v>40678.9</v>
      </c>
      <c r="G85" s="68">
        <f t="shared" si="12"/>
        <v>66.70534957233899</v>
      </c>
      <c r="H85" s="36">
        <f t="shared" si="13"/>
        <v>22.974602437700607</v>
      </c>
      <c r="I85" s="45" t="s">
        <v>11</v>
      </c>
    </row>
    <row r="86" spans="1:9" ht="50.25" customHeight="1">
      <c r="A86" s="94" t="s">
        <v>90</v>
      </c>
      <c r="B86" s="94"/>
      <c r="C86" s="94"/>
      <c r="D86" s="94"/>
      <c r="E86" s="94"/>
      <c r="F86" s="94"/>
      <c r="G86" s="94"/>
      <c r="H86" s="94"/>
      <c r="I86" s="94"/>
    </row>
    <row r="87" spans="1:13" s="14" customFormat="1" ht="41.25" customHeight="1">
      <c r="A87" s="15" t="s">
        <v>60</v>
      </c>
      <c r="B87" s="15">
        <v>102237.6</v>
      </c>
      <c r="C87" s="15">
        <v>20896.9</v>
      </c>
      <c r="D87" s="15">
        <f>D88+D89+D90+D91+D92</f>
        <v>8873.7</v>
      </c>
      <c r="E87" s="15">
        <f>E88+E89+E90+E91+E92</f>
        <v>10727.5</v>
      </c>
      <c r="F87" s="15">
        <v>19601.2</v>
      </c>
      <c r="G87" s="36">
        <f>E87/C87*100</f>
        <v>51.33536553268666</v>
      </c>
      <c r="H87" s="69">
        <f aca="true" t="shared" si="14" ref="H87:H92">F87/B87*100</f>
        <v>19.172202790362842</v>
      </c>
      <c r="I87" s="85" t="s">
        <v>16</v>
      </c>
      <c r="J87" s="13"/>
      <c r="K87" s="13"/>
      <c r="L87" s="13"/>
      <c r="M87" s="13"/>
    </row>
    <row r="88" spans="1:9" ht="382.5" customHeight="1">
      <c r="A88" s="15" t="s">
        <v>61</v>
      </c>
      <c r="B88" s="15">
        <v>4882.1</v>
      </c>
      <c r="C88" s="15">
        <v>510</v>
      </c>
      <c r="D88" s="15">
        <v>506.1</v>
      </c>
      <c r="E88" s="15">
        <v>349.8</v>
      </c>
      <c r="F88" s="15">
        <f>D88+E88</f>
        <v>855.9000000000001</v>
      </c>
      <c r="G88" s="36">
        <f>E88/C88*100</f>
        <v>68.58823529411765</v>
      </c>
      <c r="H88" s="69">
        <f t="shared" si="14"/>
        <v>17.531390180455134</v>
      </c>
      <c r="I88" s="87"/>
    </row>
    <row r="89" spans="1:9" ht="252" customHeight="1">
      <c r="A89" s="15" t="s">
        <v>62</v>
      </c>
      <c r="B89" s="15">
        <v>34533.6</v>
      </c>
      <c r="C89" s="15">
        <v>5629</v>
      </c>
      <c r="D89" s="15">
        <v>4867.6</v>
      </c>
      <c r="E89" s="15">
        <v>3518</v>
      </c>
      <c r="F89" s="15">
        <f>D89+E89</f>
        <v>8385.6</v>
      </c>
      <c r="G89" s="36">
        <f>E89/C89*100</f>
        <v>62.49777935690176</v>
      </c>
      <c r="H89" s="69">
        <f t="shared" si="14"/>
        <v>24.282437973451945</v>
      </c>
      <c r="I89" s="15" t="s">
        <v>91</v>
      </c>
    </row>
    <row r="90" spans="1:9" ht="234" customHeight="1">
      <c r="A90" s="15" t="s">
        <v>63</v>
      </c>
      <c r="B90" s="16">
        <v>24628</v>
      </c>
      <c r="C90" s="15">
        <v>3628</v>
      </c>
      <c r="D90" s="15">
        <v>3500</v>
      </c>
      <c r="E90" s="15">
        <v>2572</v>
      </c>
      <c r="F90" s="16">
        <f>D90+E90</f>
        <v>6072</v>
      </c>
      <c r="G90" s="36">
        <f>E90/C90*100</f>
        <v>70.89305402425579</v>
      </c>
      <c r="H90" s="69">
        <f t="shared" si="14"/>
        <v>24.654864382004224</v>
      </c>
      <c r="I90" s="15" t="s">
        <v>92</v>
      </c>
    </row>
    <row r="91" spans="1:9" ht="177.75" customHeight="1">
      <c r="A91" s="15" t="s">
        <v>104</v>
      </c>
      <c r="B91" s="16">
        <v>30960.4</v>
      </c>
      <c r="C91" s="15">
        <v>6300.9</v>
      </c>
      <c r="D91" s="16">
        <v>0</v>
      </c>
      <c r="E91" s="15">
        <v>4238.8</v>
      </c>
      <c r="F91" s="16">
        <f>E91+D91</f>
        <v>4238.8</v>
      </c>
      <c r="G91" s="36">
        <f>E91/C91*100</f>
        <v>67.27292926407338</v>
      </c>
      <c r="H91" s="69">
        <f t="shared" si="14"/>
        <v>13.691037583493754</v>
      </c>
      <c r="I91" s="15" t="s">
        <v>107</v>
      </c>
    </row>
    <row r="92" spans="1:9" ht="175.5" customHeight="1">
      <c r="A92" s="15" t="s">
        <v>106</v>
      </c>
      <c r="B92" s="16">
        <v>7233.5</v>
      </c>
      <c r="C92" s="15">
        <v>4829</v>
      </c>
      <c r="D92" s="16">
        <v>0</v>
      </c>
      <c r="E92" s="15">
        <v>48.9</v>
      </c>
      <c r="F92" s="16">
        <v>48.9</v>
      </c>
      <c r="G92" s="36">
        <v>0</v>
      </c>
      <c r="H92" s="69">
        <f t="shared" si="14"/>
        <v>0.6760212898320315</v>
      </c>
      <c r="I92" s="15" t="s">
        <v>108</v>
      </c>
    </row>
    <row r="93" spans="1:9" s="11" customFormat="1" ht="46.5" customHeight="1">
      <c r="A93" s="100" t="s">
        <v>93</v>
      </c>
      <c r="B93" s="103"/>
      <c r="C93" s="103"/>
      <c r="D93" s="103"/>
      <c r="E93" s="103"/>
      <c r="F93" s="103"/>
      <c r="G93" s="103"/>
      <c r="H93" s="104"/>
      <c r="I93" s="104"/>
    </row>
    <row r="94" spans="1:13" s="14" customFormat="1" ht="31.5" customHeight="1">
      <c r="A94" s="30" t="s">
        <v>32</v>
      </c>
      <c r="B94" s="30">
        <f>B95+B96</f>
        <v>358356.19999999995</v>
      </c>
      <c r="C94" s="30">
        <f>C95+C96</f>
        <v>57630.3</v>
      </c>
      <c r="D94" s="30">
        <f>D95+D96</f>
        <v>54933.9</v>
      </c>
      <c r="E94" s="30">
        <f>E95+E96</f>
        <v>43315.6</v>
      </c>
      <c r="F94" s="30">
        <f>D94+E94</f>
        <v>98249.5</v>
      </c>
      <c r="G94" s="36">
        <f aca="true" t="shared" si="15" ref="G94:G102">E94/C94*100</f>
        <v>75.16115654438723</v>
      </c>
      <c r="H94" s="69">
        <f aca="true" t="shared" si="16" ref="H94:H102">F94/B94*100</f>
        <v>27.416715547268332</v>
      </c>
      <c r="I94" s="72"/>
      <c r="J94" s="13"/>
      <c r="K94" s="13"/>
      <c r="L94" s="13"/>
      <c r="M94" s="13"/>
    </row>
    <row r="95" spans="1:13" s="14" customFormat="1" ht="43.5" customHeight="1">
      <c r="A95" s="15" t="s">
        <v>34</v>
      </c>
      <c r="B95" s="15">
        <v>86601.1</v>
      </c>
      <c r="C95" s="15">
        <v>7971</v>
      </c>
      <c r="D95" s="15">
        <v>8876.1</v>
      </c>
      <c r="E95" s="15">
        <v>5223.2</v>
      </c>
      <c r="F95" s="15">
        <f>D95+E95</f>
        <v>14099.3</v>
      </c>
      <c r="G95" s="36">
        <f t="shared" si="15"/>
        <v>65.52753732279513</v>
      </c>
      <c r="H95" s="69">
        <f t="shared" si="16"/>
        <v>16.28074008297816</v>
      </c>
      <c r="I95" s="46"/>
      <c r="J95" s="13"/>
      <c r="K95" s="13"/>
      <c r="L95" s="13"/>
      <c r="M95" s="13"/>
    </row>
    <row r="96" spans="1:13" s="14" customFormat="1" ht="35.25" customHeight="1">
      <c r="A96" s="16" t="s">
        <v>59</v>
      </c>
      <c r="B96" s="15">
        <v>271755.1</v>
      </c>
      <c r="C96" s="16">
        <v>49659.3</v>
      </c>
      <c r="D96" s="15">
        <v>46057.8</v>
      </c>
      <c r="E96" s="16">
        <v>38092.4</v>
      </c>
      <c r="F96" s="15">
        <f>D96+E96</f>
        <v>84150.20000000001</v>
      </c>
      <c r="G96" s="36">
        <f t="shared" si="15"/>
        <v>76.70748480143699</v>
      </c>
      <c r="H96" s="69">
        <f t="shared" si="16"/>
        <v>30.96545382220978</v>
      </c>
      <c r="I96" s="74"/>
      <c r="J96" s="13"/>
      <c r="K96" s="13"/>
      <c r="L96" s="13"/>
      <c r="M96" s="13"/>
    </row>
    <row r="97" spans="1:9" ht="63.75" customHeight="1">
      <c r="A97" s="15" t="s">
        <v>64</v>
      </c>
      <c r="B97" s="15">
        <f>B98+B99</f>
        <v>127622.9</v>
      </c>
      <c r="C97" s="16">
        <f>C98+C99</f>
        <v>20860</v>
      </c>
      <c r="D97" s="15">
        <f>D98+D99</f>
        <v>17948.9</v>
      </c>
      <c r="E97" s="16">
        <f>E98+E99</f>
        <v>15485.4</v>
      </c>
      <c r="F97" s="15">
        <f>F98+F99</f>
        <v>33434.3</v>
      </c>
      <c r="G97" s="36">
        <f t="shared" si="15"/>
        <v>74.23489932885906</v>
      </c>
      <c r="H97" s="69">
        <f t="shared" si="16"/>
        <v>26.197727837245516</v>
      </c>
      <c r="I97" s="72" t="s">
        <v>126</v>
      </c>
    </row>
    <row r="98" spans="1:13" s="14" customFormat="1" ht="40.5" customHeight="1">
      <c r="A98" s="15" t="s">
        <v>34</v>
      </c>
      <c r="B98" s="16">
        <v>46963.9</v>
      </c>
      <c r="C98" s="15">
        <v>5367</v>
      </c>
      <c r="D98" s="16">
        <v>4926.9</v>
      </c>
      <c r="E98" s="15">
        <v>4273.1</v>
      </c>
      <c r="F98" s="16">
        <f>D98+E98</f>
        <v>9200</v>
      </c>
      <c r="G98" s="36">
        <f t="shared" si="15"/>
        <v>79.61803614682319</v>
      </c>
      <c r="H98" s="69">
        <f t="shared" si="16"/>
        <v>19.58951449943467</v>
      </c>
      <c r="I98" s="46"/>
      <c r="J98" s="13"/>
      <c r="K98" s="13"/>
      <c r="L98" s="13"/>
      <c r="M98" s="13"/>
    </row>
    <row r="99" spans="1:13" s="14" customFormat="1" ht="43.5" customHeight="1">
      <c r="A99" s="15" t="s">
        <v>59</v>
      </c>
      <c r="B99" s="16">
        <v>80659</v>
      </c>
      <c r="C99" s="15">
        <v>15493</v>
      </c>
      <c r="D99" s="16">
        <v>13022</v>
      </c>
      <c r="E99" s="15">
        <v>11212.3</v>
      </c>
      <c r="F99" s="16">
        <f>D99+E99</f>
        <v>24234.3</v>
      </c>
      <c r="G99" s="36">
        <f t="shared" si="15"/>
        <v>72.37010262699283</v>
      </c>
      <c r="H99" s="69">
        <f t="shared" si="16"/>
        <v>30.04537621344177</v>
      </c>
      <c r="I99" s="73"/>
      <c r="J99" s="13"/>
      <c r="K99" s="13"/>
      <c r="L99" s="13"/>
      <c r="M99" s="13"/>
    </row>
    <row r="100" spans="1:13" s="63" customFormat="1" ht="72" customHeight="1">
      <c r="A100" s="15" t="s">
        <v>65</v>
      </c>
      <c r="B100" s="15">
        <f>B101+B102</f>
        <v>229733.3</v>
      </c>
      <c r="C100" s="16">
        <f>C101+C102</f>
        <v>36770.3</v>
      </c>
      <c r="D100" s="15">
        <f>D101+D102</f>
        <v>36985</v>
      </c>
      <c r="E100" s="15">
        <f>E101+E102</f>
        <v>27830.199999999997</v>
      </c>
      <c r="F100" s="15">
        <f>D100+E100</f>
        <v>64815.2</v>
      </c>
      <c r="G100" s="36">
        <f t="shared" si="15"/>
        <v>75.68662752275613</v>
      </c>
      <c r="H100" s="69">
        <f t="shared" si="16"/>
        <v>28.21323682722531</v>
      </c>
      <c r="I100" s="72" t="s">
        <v>127</v>
      </c>
      <c r="J100" s="62"/>
      <c r="K100" s="62"/>
      <c r="L100" s="62"/>
      <c r="M100" s="62"/>
    </row>
    <row r="101" spans="1:13" s="63" customFormat="1" ht="52.5" customHeight="1">
      <c r="A101" s="15" t="s">
        <v>34</v>
      </c>
      <c r="B101" s="16">
        <v>39637.2</v>
      </c>
      <c r="C101" s="15">
        <v>2604</v>
      </c>
      <c r="D101" s="16">
        <v>3949.2</v>
      </c>
      <c r="E101" s="15">
        <v>950.1</v>
      </c>
      <c r="F101" s="16">
        <f>D101+E101</f>
        <v>4899.3</v>
      </c>
      <c r="G101" s="36">
        <f t="shared" si="15"/>
        <v>36.486175115207374</v>
      </c>
      <c r="H101" s="69">
        <f t="shared" si="16"/>
        <v>12.36035845115195</v>
      </c>
      <c r="I101" s="46"/>
      <c r="J101" s="62"/>
      <c r="K101" s="62"/>
      <c r="L101" s="62"/>
      <c r="M101" s="62"/>
    </row>
    <row r="102" spans="1:13" s="63" customFormat="1" ht="102" customHeight="1">
      <c r="A102" s="15" t="s">
        <v>59</v>
      </c>
      <c r="B102" s="16">
        <v>190096.1</v>
      </c>
      <c r="C102" s="15">
        <v>34166.3</v>
      </c>
      <c r="D102" s="16">
        <v>33035.8</v>
      </c>
      <c r="E102" s="15">
        <v>26880.1</v>
      </c>
      <c r="F102" s="16">
        <f>D102+E102</f>
        <v>59915.9</v>
      </c>
      <c r="G102" s="36">
        <f t="shared" si="15"/>
        <v>78.67430772427801</v>
      </c>
      <c r="H102" s="69">
        <f t="shared" si="16"/>
        <v>31.51874236241564</v>
      </c>
      <c r="I102" s="73"/>
      <c r="J102" s="62"/>
      <c r="K102" s="62"/>
      <c r="L102" s="62"/>
      <c r="M102" s="62"/>
    </row>
    <row r="103" spans="1:8" ht="24.75" customHeight="1">
      <c r="A103" s="94" t="s">
        <v>94</v>
      </c>
      <c r="B103" s="94"/>
      <c r="C103" s="94"/>
      <c r="D103" s="94"/>
      <c r="E103" s="94"/>
      <c r="F103" s="94"/>
      <c r="G103" s="94"/>
      <c r="H103" s="94"/>
    </row>
    <row r="104" spans="1:9" ht="21" customHeight="1">
      <c r="A104" s="15" t="s">
        <v>32</v>
      </c>
      <c r="B104" s="15">
        <f>B105+B106+B107</f>
        <v>27639.8</v>
      </c>
      <c r="C104" s="15">
        <f>C105+C106+C107</f>
        <v>8966.6</v>
      </c>
      <c r="D104" s="15">
        <f>D105+D106+D107</f>
        <v>5201.6</v>
      </c>
      <c r="E104" s="15">
        <f>E105+E106+E107</f>
        <v>5551.700000000001</v>
      </c>
      <c r="F104" s="15">
        <f>F105+F106+F107</f>
        <v>10753.3</v>
      </c>
      <c r="G104" s="36">
        <f>E104/C104*100</f>
        <v>61.91533022550354</v>
      </c>
      <c r="H104" s="36">
        <f>F104/B104*100</f>
        <v>38.905129559548186</v>
      </c>
      <c r="I104" s="72" t="s">
        <v>15</v>
      </c>
    </row>
    <row r="105" spans="1:9" ht="21" customHeight="1">
      <c r="A105" s="15" t="s">
        <v>49</v>
      </c>
      <c r="B105" s="15">
        <v>4965</v>
      </c>
      <c r="C105" s="15">
        <v>3489</v>
      </c>
      <c r="D105" s="15">
        <v>1476</v>
      </c>
      <c r="E105" s="15">
        <v>1982.3</v>
      </c>
      <c r="F105" s="15">
        <f>D105+E105</f>
        <v>3458.3</v>
      </c>
      <c r="G105" s="36">
        <f>E105/C105*100</f>
        <v>56.81570650616222</v>
      </c>
      <c r="H105" s="36">
        <f>F105/B105*100</f>
        <v>69.65357502517624</v>
      </c>
      <c r="I105" s="46"/>
    </row>
    <row r="106" spans="1:9" ht="19.5" customHeight="1">
      <c r="A106" s="15" t="s">
        <v>34</v>
      </c>
      <c r="B106" s="15">
        <v>4750.2</v>
      </c>
      <c r="C106" s="15">
        <v>1057.3</v>
      </c>
      <c r="D106" s="15">
        <v>992.5</v>
      </c>
      <c r="E106" s="15">
        <v>672.5</v>
      </c>
      <c r="F106" s="15">
        <f>D106+E106</f>
        <v>1665</v>
      </c>
      <c r="G106" s="36">
        <f>E106/C106*100</f>
        <v>63.605410006620644</v>
      </c>
      <c r="H106" s="36">
        <f>F106/B106*100</f>
        <v>35.05115574081091</v>
      </c>
      <c r="I106" s="46"/>
    </row>
    <row r="107" spans="1:9" ht="336" customHeight="1">
      <c r="A107" s="15" t="s">
        <v>28</v>
      </c>
      <c r="B107" s="15">
        <v>17924.6</v>
      </c>
      <c r="C107" s="15">
        <v>4420.3</v>
      </c>
      <c r="D107" s="15">
        <v>2733.1</v>
      </c>
      <c r="E107" s="15">
        <v>2896.9</v>
      </c>
      <c r="F107" s="15">
        <f>D107+E107</f>
        <v>5630</v>
      </c>
      <c r="G107" s="36">
        <f>E107/C107*100</f>
        <v>65.53627581838337</v>
      </c>
      <c r="H107" s="36">
        <f>F107/B107*100</f>
        <v>31.40934804681834</v>
      </c>
      <c r="I107" s="73"/>
    </row>
    <row r="108" spans="1:9" ht="59.25" customHeight="1">
      <c r="A108" s="100" t="s">
        <v>95</v>
      </c>
      <c r="B108" s="94"/>
      <c r="C108" s="94"/>
      <c r="D108" s="94"/>
      <c r="E108" s="94"/>
      <c r="F108" s="94"/>
      <c r="G108" s="94"/>
      <c r="H108" s="94"/>
      <c r="I108" s="105"/>
    </row>
    <row r="109" spans="1:9" ht="47.25" customHeight="1">
      <c r="A109" s="15" t="s">
        <v>32</v>
      </c>
      <c r="B109" s="15">
        <f>B110+B111+B112</f>
        <v>4323.799999999999</v>
      </c>
      <c r="C109" s="15">
        <f>C110+C111+C112</f>
        <v>4068.6000000000004</v>
      </c>
      <c r="D109" s="15">
        <v>252.7</v>
      </c>
      <c r="E109" s="15">
        <f>E110+E111+E112</f>
        <v>25</v>
      </c>
      <c r="F109" s="39">
        <f>D109+E109</f>
        <v>277.7</v>
      </c>
      <c r="G109" s="36">
        <f>E109/C109*100</f>
        <v>0.6144619770928574</v>
      </c>
      <c r="H109" s="36">
        <f>F109/B109*100</f>
        <v>6.422591239187753</v>
      </c>
      <c r="I109" s="72" t="s">
        <v>21</v>
      </c>
    </row>
    <row r="110" spans="1:9" ht="39.75" customHeight="1">
      <c r="A110" s="15" t="s">
        <v>34</v>
      </c>
      <c r="B110" s="15">
        <v>2579.7</v>
      </c>
      <c r="C110" s="15">
        <v>2337.3</v>
      </c>
      <c r="D110" s="15">
        <v>240.1</v>
      </c>
      <c r="E110" s="15">
        <v>0</v>
      </c>
      <c r="F110" s="39">
        <f>D110+E110</f>
        <v>240.1</v>
      </c>
      <c r="G110" s="36">
        <f>E110/C110*100</f>
        <v>0</v>
      </c>
      <c r="H110" s="36">
        <f>F110/B110*100</f>
        <v>9.307283792689072</v>
      </c>
      <c r="I110" s="46"/>
    </row>
    <row r="111" spans="1:9" ht="42.75" customHeight="1">
      <c r="A111" s="15" t="s">
        <v>28</v>
      </c>
      <c r="B111" s="15">
        <v>912.1</v>
      </c>
      <c r="C111" s="15">
        <v>899.3</v>
      </c>
      <c r="D111" s="15">
        <v>12.6</v>
      </c>
      <c r="E111" s="15">
        <v>25</v>
      </c>
      <c r="F111" s="39">
        <f>D111+E111</f>
        <v>37.6</v>
      </c>
      <c r="G111" s="36">
        <f>E111/C111*100</f>
        <v>2.779939953297009</v>
      </c>
      <c r="H111" s="36"/>
      <c r="I111" s="46"/>
    </row>
    <row r="112" spans="1:9" ht="84" customHeight="1">
      <c r="A112" s="15" t="s">
        <v>35</v>
      </c>
      <c r="B112" s="15">
        <v>832</v>
      </c>
      <c r="C112" s="15">
        <v>832</v>
      </c>
      <c r="D112" s="15">
        <v>0</v>
      </c>
      <c r="E112" s="15">
        <v>0</v>
      </c>
      <c r="F112" s="39">
        <f>D112+E112</f>
        <v>0</v>
      </c>
      <c r="G112" s="36">
        <f>E112/C112*100</f>
        <v>0</v>
      </c>
      <c r="H112" s="36">
        <f>F112/B112*100</f>
        <v>0</v>
      </c>
      <c r="I112" s="73"/>
    </row>
    <row r="113" spans="1:9" ht="27.75" customHeight="1">
      <c r="A113" s="94" t="s">
        <v>96</v>
      </c>
      <c r="B113" s="94"/>
      <c r="C113" s="94"/>
      <c r="D113" s="94"/>
      <c r="E113" s="94"/>
      <c r="F113" s="94"/>
      <c r="G113" s="94"/>
      <c r="H113" s="94"/>
      <c r="I113" s="94"/>
    </row>
    <row r="114" spans="1:9" ht="36" customHeight="1">
      <c r="A114" s="25" t="s">
        <v>60</v>
      </c>
      <c r="B114" s="20">
        <f>B115+B116</f>
        <v>50367.8</v>
      </c>
      <c r="C114" s="20">
        <f>C115+C116</f>
        <v>10260.5</v>
      </c>
      <c r="D114" s="20">
        <f>D115+D116</f>
        <v>10395.1</v>
      </c>
      <c r="E114" s="20">
        <f>E115+E116</f>
        <v>6597.700000000001</v>
      </c>
      <c r="F114" s="20">
        <f>F115+F116</f>
        <v>16992.800000000003</v>
      </c>
      <c r="G114" s="23">
        <f>E114/C114*100</f>
        <v>64.30193460357683</v>
      </c>
      <c r="H114" s="23">
        <f>F114/B114*100</f>
        <v>33.73742748343188</v>
      </c>
      <c r="I114" s="26"/>
    </row>
    <row r="115" spans="1:9" ht="360" customHeight="1">
      <c r="A115" s="15" t="s">
        <v>69</v>
      </c>
      <c r="B115" s="34">
        <v>7851.4</v>
      </c>
      <c r="C115" s="34">
        <v>2100.3</v>
      </c>
      <c r="D115" s="34">
        <v>2028.9</v>
      </c>
      <c r="E115" s="34">
        <v>1201.1</v>
      </c>
      <c r="F115" s="34">
        <f>D115+E115</f>
        <v>3230</v>
      </c>
      <c r="G115" s="36">
        <f>E115/C115*100</f>
        <v>57.1870685140218</v>
      </c>
      <c r="H115" s="36">
        <f>F115/B115*100</f>
        <v>41.13915989505056</v>
      </c>
      <c r="I115" s="34" t="s">
        <v>20</v>
      </c>
    </row>
    <row r="116" spans="1:9" ht="123.75" customHeight="1">
      <c r="A116" s="15" t="s">
        <v>70</v>
      </c>
      <c r="B116" s="54">
        <v>42516.4</v>
      </c>
      <c r="C116" s="34">
        <v>8160.2</v>
      </c>
      <c r="D116" s="54">
        <v>8366.2</v>
      </c>
      <c r="E116" s="34">
        <v>5396.6</v>
      </c>
      <c r="F116" s="54">
        <f>D116+E116</f>
        <v>13762.800000000001</v>
      </c>
      <c r="G116" s="36">
        <f>E116/C116*100</f>
        <v>66.13318301022034</v>
      </c>
      <c r="H116" s="36">
        <f>F116/B116*100</f>
        <v>32.370567592740684</v>
      </c>
      <c r="I116" s="34" t="s">
        <v>124</v>
      </c>
    </row>
    <row r="117" spans="1:9" ht="33" customHeight="1">
      <c r="A117" s="94" t="s">
        <v>97</v>
      </c>
      <c r="B117" s="94"/>
      <c r="C117" s="94"/>
      <c r="D117" s="94"/>
      <c r="E117" s="94"/>
      <c r="F117" s="94"/>
      <c r="G117" s="94"/>
      <c r="H117" s="94"/>
      <c r="I117" s="95"/>
    </row>
    <row r="118" spans="1:13" s="29" customFormat="1" ht="21.75" customHeight="1">
      <c r="A118" s="15" t="s">
        <v>32</v>
      </c>
      <c r="B118" s="15">
        <f>B119+B120+B121+B122+B123</f>
        <v>183780.5</v>
      </c>
      <c r="C118" s="15">
        <f>C119+C120+C121+C122+C123</f>
        <v>16571.7</v>
      </c>
      <c r="D118" s="15">
        <f>D119+D120+D121+D122+D123</f>
        <v>8793.900000000001</v>
      </c>
      <c r="E118" s="15">
        <f>E119+E120+E121+E122+E123</f>
        <v>2277.8999999999996</v>
      </c>
      <c r="F118" s="15">
        <f>F119+F120+F121+F122+F123</f>
        <v>11071.8</v>
      </c>
      <c r="G118" s="36">
        <f aca="true" t="shared" si="17" ref="G118:G128">E118/C118*100</f>
        <v>13.745723130397</v>
      </c>
      <c r="H118" s="36">
        <f aca="true" t="shared" si="18" ref="H118:H128">F118/B118*100</f>
        <v>6.024469407798977</v>
      </c>
      <c r="I118" s="98"/>
      <c r="J118" s="28"/>
      <c r="K118" s="28"/>
      <c r="L118" s="28"/>
      <c r="M118" s="28"/>
    </row>
    <row r="119" spans="1:13" s="29" customFormat="1" ht="21.75" customHeight="1">
      <c r="A119" s="15" t="s">
        <v>49</v>
      </c>
      <c r="B119" s="15">
        <v>6435.5</v>
      </c>
      <c r="C119" s="15">
        <v>900</v>
      </c>
      <c r="D119" s="15">
        <v>815.6</v>
      </c>
      <c r="E119" s="15">
        <v>219.9</v>
      </c>
      <c r="F119" s="15">
        <f>D119+E119</f>
        <v>1035.5</v>
      </c>
      <c r="G119" s="36">
        <f t="shared" si="17"/>
        <v>24.433333333333334</v>
      </c>
      <c r="H119" s="36">
        <f t="shared" si="18"/>
        <v>16.09043586356926</v>
      </c>
      <c r="I119" s="99"/>
      <c r="J119" s="28"/>
      <c r="K119" s="28"/>
      <c r="L119" s="28"/>
      <c r="M119" s="28"/>
    </row>
    <row r="120" spans="1:13" s="29" customFormat="1" ht="42.75" customHeight="1">
      <c r="A120" s="15" t="s">
        <v>34</v>
      </c>
      <c r="B120" s="15">
        <v>84784</v>
      </c>
      <c r="C120" s="15">
        <v>7583</v>
      </c>
      <c r="D120" s="15">
        <v>927.4</v>
      </c>
      <c r="E120" s="15">
        <v>312.5</v>
      </c>
      <c r="F120" s="15">
        <f>D120+E120</f>
        <v>1239.9</v>
      </c>
      <c r="G120" s="36">
        <f t="shared" si="17"/>
        <v>4.121060266385335</v>
      </c>
      <c r="H120" s="36">
        <f t="shared" si="18"/>
        <v>1.4624221551236083</v>
      </c>
      <c r="I120" s="99"/>
      <c r="J120" s="28"/>
      <c r="K120" s="28"/>
      <c r="L120" s="28"/>
      <c r="M120" s="28"/>
    </row>
    <row r="121" spans="1:13" s="29" customFormat="1" ht="38.25" customHeight="1">
      <c r="A121" s="15" t="s">
        <v>59</v>
      </c>
      <c r="B121" s="15">
        <v>57809</v>
      </c>
      <c r="C121" s="15">
        <v>3394.7</v>
      </c>
      <c r="D121" s="15">
        <v>2314.6</v>
      </c>
      <c r="E121" s="15">
        <v>384.2</v>
      </c>
      <c r="F121" s="15">
        <f>D121+E121</f>
        <v>2698.7999999999997</v>
      </c>
      <c r="G121" s="36">
        <f t="shared" si="17"/>
        <v>11.317642206969689</v>
      </c>
      <c r="H121" s="36">
        <f t="shared" si="18"/>
        <v>4.668477226729402</v>
      </c>
      <c r="I121" s="99"/>
      <c r="J121" s="28"/>
      <c r="K121" s="28"/>
      <c r="L121" s="28"/>
      <c r="M121" s="28"/>
    </row>
    <row r="122" spans="1:13" s="29" customFormat="1" ht="38.25" customHeight="1">
      <c r="A122" s="15" t="s">
        <v>30</v>
      </c>
      <c r="B122" s="15">
        <v>85</v>
      </c>
      <c r="C122" s="15">
        <v>0</v>
      </c>
      <c r="D122" s="15">
        <v>85</v>
      </c>
      <c r="E122" s="15">
        <v>0</v>
      </c>
      <c r="F122" s="15">
        <f>D122+E122</f>
        <v>85</v>
      </c>
      <c r="G122" s="36">
        <v>0</v>
      </c>
      <c r="H122" s="36">
        <f t="shared" si="18"/>
        <v>100</v>
      </c>
      <c r="I122" s="99"/>
      <c r="J122" s="28"/>
      <c r="K122" s="28"/>
      <c r="L122" s="28"/>
      <c r="M122" s="28"/>
    </row>
    <row r="123" spans="1:13" s="29" customFormat="1" ht="43.5" customHeight="1">
      <c r="A123" s="15" t="s">
        <v>35</v>
      </c>
      <c r="B123" s="15">
        <v>34667</v>
      </c>
      <c r="C123" s="15">
        <v>4694</v>
      </c>
      <c r="D123" s="15">
        <v>4651.3</v>
      </c>
      <c r="E123" s="45">
        <v>1361.3</v>
      </c>
      <c r="F123" s="15">
        <f>D123+E123</f>
        <v>6012.6</v>
      </c>
      <c r="G123" s="36">
        <f t="shared" si="17"/>
        <v>29.000852151683</v>
      </c>
      <c r="H123" s="36">
        <f t="shared" si="18"/>
        <v>17.34387169354141</v>
      </c>
      <c r="I123" s="74"/>
      <c r="J123" s="28"/>
      <c r="K123" s="28"/>
      <c r="L123" s="28"/>
      <c r="M123" s="28"/>
    </row>
    <row r="124" spans="1:13" s="29" customFormat="1" ht="141" customHeight="1">
      <c r="A124" s="15" t="s">
        <v>71</v>
      </c>
      <c r="B124" s="15">
        <v>53336.5</v>
      </c>
      <c r="C124" s="15">
        <f>C125+C126+C127+C128</f>
        <v>7222</v>
      </c>
      <c r="D124" s="15">
        <f>D125+D126+D127+D128</f>
        <v>7419.6</v>
      </c>
      <c r="E124" s="39">
        <f>E125+E126+E127+E128</f>
        <v>2094.3</v>
      </c>
      <c r="F124" s="15">
        <f>F125+F126+F127+F128</f>
        <v>9513.900000000001</v>
      </c>
      <c r="G124" s="36">
        <f t="shared" si="17"/>
        <v>28.998892273608423</v>
      </c>
      <c r="H124" s="36">
        <f t="shared" si="18"/>
        <v>17.837503398235732</v>
      </c>
      <c r="I124" s="85" t="s">
        <v>128</v>
      </c>
      <c r="J124" s="28"/>
      <c r="K124" s="28"/>
      <c r="L124" s="28"/>
      <c r="M124" s="28"/>
    </row>
    <row r="125" spans="1:13" s="29" customFormat="1" ht="32.25" customHeight="1">
      <c r="A125" s="39" t="s">
        <v>49</v>
      </c>
      <c r="B125" s="15">
        <v>6435.5</v>
      </c>
      <c r="C125" s="39">
        <v>900</v>
      </c>
      <c r="D125" s="15">
        <v>815.6</v>
      </c>
      <c r="E125" s="39">
        <v>219.9</v>
      </c>
      <c r="F125" s="15">
        <f>D125+E125</f>
        <v>1035.5</v>
      </c>
      <c r="G125" s="36">
        <f t="shared" si="17"/>
        <v>24.433333333333334</v>
      </c>
      <c r="H125" s="36">
        <f t="shared" si="18"/>
        <v>16.09043586356926</v>
      </c>
      <c r="I125" s="96"/>
      <c r="J125" s="28"/>
      <c r="K125" s="28"/>
      <c r="L125" s="28"/>
      <c r="M125" s="28"/>
    </row>
    <row r="126" spans="1:13" s="29" customFormat="1" ht="36.75" customHeight="1">
      <c r="A126" s="39" t="s">
        <v>34</v>
      </c>
      <c r="B126" s="15">
        <v>6067</v>
      </c>
      <c r="C126" s="39">
        <v>814</v>
      </c>
      <c r="D126" s="15">
        <v>927.4</v>
      </c>
      <c r="E126" s="39">
        <v>255.5</v>
      </c>
      <c r="F126" s="15">
        <f>D126+E126</f>
        <v>1182.9</v>
      </c>
      <c r="G126" s="36">
        <f t="shared" si="17"/>
        <v>31.388206388206385</v>
      </c>
      <c r="H126" s="36">
        <f t="shared" si="18"/>
        <v>19.497280369210486</v>
      </c>
      <c r="I126" s="96"/>
      <c r="J126" s="28"/>
      <c r="K126" s="28"/>
      <c r="L126" s="28"/>
      <c r="M126" s="28"/>
    </row>
    <row r="127" spans="1:13" s="29" customFormat="1" ht="36.75" customHeight="1">
      <c r="A127" s="39" t="s">
        <v>72</v>
      </c>
      <c r="B127" s="15">
        <v>6167</v>
      </c>
      <c r="C127" s="39">
        <v>814</v>
      </c>
      <c r="D127" s="15">
        <v>1025.3</v>
      </c>
      <c r="E127" s="39">
        <v>257.6</v>
      </c>
      <c r="F127" s="15">
        <f>D127+E127</f>
        <v>1282.9</v>
      </c>
      <c r="G127" s="36">
        <f t="shared" si="17"/>
        <v>31.646191646191653</v>
      </c>
      <c r="H127" s="36">
        <f t="shared" si="18"/>
        <v>20.802659315712667</v>
      </c>
      <c r="I127" s="96"/>
      <c r="J127" s="28"/>
      <c r="K127" s="28"/>
      <c r="L127" s="28"/>
      <c r="M127" s="28"/>
    </row>
    <row r="128" spans="1:13" s="29" customFormat="1" ht="51" customHeight="1">
      <c r="A128" s="15" t="s">
        <v>35</v>
      </c>
      <c r="B128" s="39">
        <v>34667</v>
      </c>
      <c r="C128" s="15">
        <v>4694</v>
      </c>
      <c r="D128" s="39">
        <v>4651.3</v>
      </c>
      <c r="E128" s="45">
        <v>1361.3</v>
      </c>
      <c r="F128" s="39">
        <f>D128+E128</f>
        <v>6012.6</v>
      </c>
      <c r="G128" s="36">
        <f t="shared" si="17"/>
        <v>29.000852151683</v>
      </c>
      <c r="H128" s="36">
        <f t="shared" si="18"/>
        <v>17.34387169354141</v>
      </c>
      <c r="I128" s="97"/>
      <c r="J128" s="28"/>
      <c r="K128" s="28"/>
      <c r="L128" s="28"/>
      <c r="M128" s="28"/>
    </row>
    <row r="129" spans="1:13" s="29" customFormat="1" ht="132" customHeight="1">
      <c r="A129" s="15" t="s">
        <v>73</v>
      </c>
      <c r="B129" s="39">
        <f>B130+B131+B132</f>
        <v>110549</v>
      </c>
      <c r="C129" s="15">
        <f>C130+C131+C132</f>
        <v>8899.7</v>
      </c>
      <c r="D129" s="15">
        <f>D130+D131+D132</f>
        <v>1374.3</v>
      </c>
      <c r="E129" s="15">
        <f>E130+E131+E132</f>
        <v>40.5</v>
      </c>
      <c r="F129" s="15">
        <f>F130+F131+F132</f>
        <v>1414.8</v>
      </c>
      <c r="G129" s="36">
        <f>E129/C129*100</f>
        <v>0.4550715192646943</v>
      </c>
      <c r="H129" s="36">
        <f>F129/B129*100</f>
        <v>1.2797944802757149</v>
      </c>
      <c r="I129" s="85" t="s">
        <v>14</v>
      </c>
      <c r="J129" s="28"/>
      <c r="K129" s="28"/>
      <c r="L129" s="28"/>
      <c r="M129" s="28"/>
    </row>
    <row r="130" spans="1:13" s="29" customFormat="1" ht="48.75" customHeight="1">
      <c r="A130" s="15" t="s">
        <v>34</v>
      </c>
      <c r="B130" s="39">
        <v>66780</v>
      </c>
      <c r="C130" s="15">
        <v>6499</v>
      </c>
      <c r="D130" s="39">
        <v>0</v>
      </c>
      <c r="E130" s="15">
        <v>0</v>
      </c>
      <c r="F130" s="39">
        <f aca="true" t="shared" si="19" ref="F130:F135">D130+E130</f>
        <v>0</v>
      </c>
      <c r="G130" s="36" t="s">
        <v>98</v>
      </c>
      <c r="H130" s="36">
        <f>F130/B130*100</f>
        <v>0</v>
      </c>
      <c r="I130" s="96"/>
      <c r="J130" s="28"/>
      <c r="K130" s="28"/>
      <c r="L130" s="28"/>
      <c r="M130" s="28"/>
    </row>
    <row r="131" spans="1:9" ht="30.75" customHeight="1">
      <c r="A131" s="15" t="s">
        <v>59</v>
      </c>
      <c r="B131" s="39">
        <v>43684</v>
      </c>
      <c r="C131" s="15">
        <v>2400.7</v>
      </c>
      <c r="D131" s="39">
        <v>1289.3</v>
      </c>
      <c r="E131" s="15">
        <v>40.5</v>
      </c>
      <c r="F131" s="39">
        <f t="shared" si="19"/>
        <v>1329.8</v>
      </c>
      <c r="G131" s="36">
        <f>E131/C131*100</f>
        <v>1.6870079560128297</v>
      </c>
      <c r="H131" s="36">
        <f>F131/B131*100</f>
        <v>3.0441351524585656</v>
      </c>
      <c r="I131" s="97"/>
    </row>
    <row r="132" spans="1:9" ht="43.5" customHeight="1">
      <c r="A132" s="25" t="s">
        <v>30</v>
      </c>
      <c r="B132" s="27">
        <v>85</v>
      </c>
      <c r="C132" s="25">
        <v>0</v>
      </c>
      <c r="D132" s="27">
        <v>85</v>
      </c>
      <c r="E132" s="25">
        <v>0</v>
      </c>
      <c r="F132" s="27">
        <f t="shared" si="19"/>
        <v>85</v>
      </c>
      <c r="G132" s="23">
        <v>0</v>
      </c>
      <c r="H132" s="23">
        <f>F132/B132*100</f>
        <v>100</v>
      </c>
      <c r="I132" s="24"/>
    </row>
    <row r="133" spans="1:9" ht="348.75" customHeight="1">
      <c r="A133" s="15" t="s">
        <v>103</v>
      </c>
      <c r="B133" s="39">
        <f>B134+B135</f>
        <v>19895</v>
      </c>
      <c r="C133" s="15">
        <f>C134+C135</f>
        <v>450</v>
      </c>
      <c r="D133" s="39">
        <f>D134+D135</f>
        <v>0</v>
      </c>
      <c r="E133" s="15">
        <f>E134+E135</f>
        <v>143</v>
      </c>
      <c r="F133" s="15">
        <f t="shared" si="19"/>
        <v>143</v>
      </c>
      <c r="G133" s="68">
        <f>E133/C133*100</f>
        <v>31.77777777777778</v>
      </c>
      <c r="H133" s="36">
        <f>G133/B133*100</f>
        <v>0.15972745804361788</v>
      </c>
      <c r="I133" s="55" t="s">
        <v>125</v>
      </c>
    </row>
    <row r="134" spans="1:9" ht="53.25" customHeight="1">
      <c r="A134" s="15" t="s">
        <v>34</v>
      </c>
      <c r="B134" s="39">
        <v>11937</v>
      </c>
      <c r="C134" s="15">
        <v>270</v>
      </c>
      <c r="D134" s="39">
        <v>0</v>
      </c>
      <c r="E134" s="15">
        <v>57</v>
      </c>
      <c r="F134" s="15">
        <f t="shared" si="19"/>
        <v>57</v>
      </c>
      <c r="G134" s="68">
        <f>E134/C134*100</f>
        <v>21.11111111111111</v>
      </c>
      <c r="H134" s="36">
        <f>G134/B134*100</f>
        <v>0.17685441158675638</v>
      </c>
      <c r="I134" s="30"/>
    </row>
    <row r="135" spans="1:9" ht="44.25" customHeight="1">
      <c r="A135" s="15" t="s">
        <v>72</v>
      </c>
      <c r="B135" s="15">
        <v>7958</v>
      </c>
      <c r="C135" s="16">
        <v>180</v>
      </c>
      <c r="D135" s="15">
        <v>0</v>
      </c>
      <c r="E135" s="16">
        <v>86</v>
      </c>
      <c r="F135" s="15">
        <f t="shared" si="19"/>
        <v>86</v>
      </c>
      <c r="G135" s="68">
        <f>E135/C135*100</f>
        <v>47.77777777777778</v>
      </c>
      <c r="H135" s="36">
        <f>G135/B135*100</f>
        <v>0.6003741867024099</v>
      </c>
      <c r="I135" s="15"/>
    </row>
    <row r="136" spans="1:9" ht="33.75" customHeight="1">
      <c r="A136" s="94" t="s">
        <v>99</v>
      </c>
      <c r="B136" s="94"/>
      <c r="C136" s="94"/>
      <c r="D136" s="94"/>
      <c r="E136" s="94"/>
      <c r="F136" s="94"/>
      <c r="G136" s="94"/>
      <c r="H136" s="95"/>
      <c r="I136" s="95"/>
    </row>
    <row r="137" spans="1:13" s="29" customFormat="1" ht="18.75">
      <c r="A137" s="15" t="s">
        <v>32</v>
      </c>
      <c r="B137" s="15">
        <f>B138+B139+B140</f>
        <v>116563.09999999999</v>
      </c>
      <c r="C137" s="15">
        <f>C138+C139+C140</f>
        <v>19699</v>
      </c>
      <c r="D137" s="15">
        <f>D138+D139+D140</f>
        <v>27914.100000000002</v>
      </c>
      <c r="E137" s="15">
        <f>E138+E139+E140</f>
        <v>13649</v>
      </c>
      <c r="F137" s="15">
        <f>F138+F139+F140</f>
        <v>41563.1</v>
      </c>
      <c r="G137" s="36">
        <f>E137/C137*100</f>
        <v>69.28778110563988</v>
      </c>
      <c r="H137" s="36">
        <f>F137/B137*100</f>
        <v>35.6571676628367</v>
      </c>
      <c r="I137" s="85" t="s">
        <v>13</v>
      </c>
      <c r="J137" s="28"/>
      <c r="K137" s="28"/>
      <c r="L137" s="28"/>
      <c r="M137" s="28"/>
    </row>
    <row r="138" spans="1:13" s="29" customFormat="1" ht="37.5">
      <c r="A138" s="15" t="s">
        <v>33</v>
      </c>
      <c r="B138" s="15">
        <v>4067</v>
      </c>
      <c r="C138" s="15">
        <v>4067</v>
      </c>
      <c r="D138" s="15">
        <v>0</v>
      </c>
      <c r="E138" s="15">
        <v>3183.8</v>
      </c>
      <c r="F138" s="15">
        <f>D138+E138</f>
        <v>3183.8</v>
      </c>
      <c r="G138" s="36"/>
      <c r="H138" s="36"/>
      <c r="I138" s="96"/>
      <c r="J138" s="28"/>
      <c r="K138" s="28"/>
      <c r="L138" s="28"/>
      <c r="M138" s="28"/>
    </row>
    <row r="139" spans="1:13" s="29" customFormat="1" ht="37.5">
      <c r="A139" s="15" t="s">
        <v>34</v>
      </c>
      <c r="B139" s="15">
        <v>25912.7</v>
      </c>
      <c r="C139" s="15">
        <v>0</v>
      </c>
      <c r="D139" s="15">
        <v>25912.7</v>
      </c>
      <c r="E139" s="15">
        <v>0</v>
      </c>
      <c r="F139" s="15">
        <f>D139+E139</f>
        <v>25912.7</v>
      </c>
      <c r="G139" s="36">
        <v>0</v>
      </c>
      <c r="H139" s="36">
        <f>F139/B139*100</f>
        <v>100</v>
      </c>
      <c r="I139" s="96"/>
      <c r="J139" s="28"/>
      <c r="K139" s="28"/>
      <c r="L139" s="28"/>
      <c r="M139" s="28"/>
    </row>
    <row r="140" spans="1:13" s="29" customFormat="1" ht="138" customHeight="1">
      <c r="A140" s="15" t="s">
        <v>28</v>
      </c>
      <c r="B140" s="15">
        <v>86583.4</v>
      </c>
      <c r="C140" s="15">
        <v>15632</v>
      </c>
      <c r="D140" s="15">
        <v>2001.4</v>
      </c>
      <c r="E140" s="15">
        <v>10465.2</v>
      </c>
      <c r="F140" s="15">
        <f>D140+E140</f>
        <v>12466.6</v>
      </c>
      <c r="G140" s="36">
        <f>E140/C140*100</f>
        <v>66.94728761514843</v>
      </c>
      <c r="H140" s="36">
        <f>F140/B140*100</f>
        <v>14.398371974304544</v>
      </c>
      <c r="I140" s="97"/>
      <c r="J140" s="28"/>
      <c r="K140" s="28"/>
      <c r="L140" s="28"/>
      <c r="M140" s="28"/>
    </row>
    <row r="141" spans="1:9" ht="69" customHeight="1">
      <c r="A141" s="94" t="s">
        <v>100</v>
      </c>
      <c r="B141" s="94"/>
      <c r="C141" s="94"/>
      <c r="D141" s="94"/>
      <c r="E141" s="94"/>
      <c r="F141" s="94"/>
      <c r="G141" s="94"/>
      <c r="H141" s="94"/>
      <c r="I141" s="95"/>
    </row>
    <row r="142" spans="1:9" ht="48" customHeight="1">
      <c r="A142" s="15" t="s">
        <v>32</v>
      </c>
      <c r="B142" s="15">
        <v>34835.7</v>
      </c>
      <c r="C142" s="15">
        <v>6197.9</v>
      </c>
      <c r="D142" s="15">
        <v>4019.8</v>
      </c>
      <c r="E142" s="15">
        <f>E143+E144</f>
        <v>3547</v>
      </c>
      <c r="F142" s="15">
        <f>D142+E142</f>
        <v>7566.8</v>
      </c>
      <c r="G142" s="36">
        <f>E142/C142*100</f>
        <v>57.22906145629971</v>
      </c>
      <c r="H142" s="36">
        <f>F142/B142*100</f>
        <v>21.72139500569818</v>
      </c>
      <c r="I142" s="85" t="s">
        <v>19</v>
      </c>
    </row>
    <row r="143" spans="1:9" ht="50.25" customHeight="1">
      <c r="A143" s="15" t="s">
        <v>59</v>
      </c>
      <c r="B143" s="15">
        <v>28871.7</v>
      </c>
      <c r="C143" s="15">
        <v>5354.9</v>
      </c>
      <c r="D143" s="15">
        <v>3113.8</v>
      </c>
      <c r="E143" s="15">
        <v>2965.2</v>
      </c>
      <c r="F143" s="15">
        <f>D143+E143</f>
        <v>6079</v>
      </c>
      <c r="G143" s="36">
        <f>E143/C143*100</f>
        <v>55.37358307344675</v>
      </c>
      <c r="H143" s="36">
        <f>F143/B143*100</f>
        <v>21.055220163689704</v>
      </c>
      <c r="I143" s="96"/>
    </row>
    <row r="144" spans="1:9" ht="78.75" customHeight="1">
      <c r="A144" s="15" t="s">
        <v>30</v>
      </c>
      <c r="B144" s="15">
        <v>5964</v>
      </c>
      <c r="C144" s="15">
        <v>843</v>
      </c>
      <c r="D144" s="15">
        <v>906</v>
      </c>
      <c r="E144" s="15">
        <v>581.8</v>
      </c>
      <c r="F144" s="15">
        <f>D144+E144</f>
        <v>1487.8</v>
      </c>
      <c r="G144" s="36">
        <f>E144/C144*100</f>
        <v>69.01542111506524</v>
      </c>
      <c r="H144" s="36">
        <f>F144/B144*100</f>
        <v>24.946344735077126</v>
      </c>
      <c r="I144" s="87"/>
    </row>
    <row r="145" spans="1:9" ht="39" customHeight="1">
      <c r="A145" s="75" t="s">
        <v>101</v>
      </c>
      <c r="B145" s="75"/>
      <c r="C145" s="75"/>
      <c r="D145" s="75"/>
      <c r="E145" s="75"/>
      <c r="F145" s="75"/>
      <c r="G145" s="75"/>
      <c r="H145" s="76"/>
      <c r="I145" s="76"/>
    </row>
    <row r="146" spans="1:13" s="14" customFormat="1" ht="41.25" customHeight="1">
      <c r="A146" s="15" t="s">
        <v>32</v>
      </c>
      <c r="B146" s="15">
        <f>B147+B148</f>
        <v>1119</v>
      </c>
      <c r="C146" s="15">
        <f>C147+C148</f>
        <v>163</v>
      </c>
      <c r="D146" s="15">
        <f>D147+D148</f>
        <v>108.8</v>
      </c>
      <c r="E146" s="15">
        <f>E147+E148</f>
        <v>91.8</v>
      </c>
      <c r="F146" s="15">
        <f>F147+F148</f>
        <v>200.6</v>
      </c>
      <c r="G146" s="36">
        <f>E146/C146*100</f>
        <v>56.31901840490797</v>
      </c>
      <c r="H146" s="36">
        <f>F146/B146*100</f>
        <v>17.926720285969616</v>
      </c>
      <c r="I146" s="72" t="s">
        <v>122</v>
      </c>
      <c r="J146" s="13"/>
      <c r="K146" s="13"/>
      <c r="L146" s="13"/>
      <c r="M146" s="13"/>
    </row>
    <row r="147" spans="1:13" s="14" customFormat="1" ht="48.75" customHeight="1">
      <c r="A147" s="15" t="s">
        <v>34</v>
      </c>
      <c r="B147" s="15">
        <v>20</v>
      </c>
      <c r="C147" s="15">
        <v>10</v>
      </c>
      <c r="D147" s="15">
        <v>10</v>
      </c>
      <c r="E147" s="15"/>
      <c r="F147" s="15">
        <v>10</v>
      </c>
      <c r="G147" s="36">
        <f>E147/C147*100</f>
        <v>0</v>
      </c>
      <c r="H147" s="36">
        <f>F147/B147*100</f>
        <v>50</v>
      </c>
      <c r="I147" s="46"/>
      <c r="J147" s="13"/>
      <c r="K147" s="13"/>
      <c r="L147" s="13"/>
      <c r="M147" s="13"/>
    </row>
    <row r="148" spans="1:13" s="14" customFormat="1" ht="104.25" customHeight="1">
      <c r="A148" s="15" t="s">
        <v>28</v>
      </c>
      <c r="B148" s="15">
        <v>1099</v>
      </c>
      <c r="C148" s="15">
        <v>153</v>
      </c>
      <c r="D148" s="15">
        <v>98.8</v>
      </c>
      <c r="E148" s="15">
        <v>91.8</v>
      </c>
      <c r="F148" s="15">
        <f>D148+E148</f>
        <v>190.6</v>
      </c>
      <c r="G148" s="36">
        <f>E148/C148*100</f>
        <v>60</v>
      </c>
      <c r="H148" s="36">
        <f>F148/B148*100</f>
        <v>17.343039126478615</v>
      </c>
      <c r="I148" s="73"/>
      <c r="J148" s="13"/>
      <c r="K148" s="13"/>
      <c r="L148" s="13"/>
      <c r="M148" s="13"/>
    </row>
    <row r="149" spans="1:9" ht="39" customHeight="1">
      <c r="A149" s="75" t="s">
        <v>17</v>
      </c>
      <c r="B149" s="75"/>
      <c r="C149" s="75"/>
      <c r="D149" s="75"/>
      <c r="E149" s="75"/>
      <c r="F149" s="75"/>
      <c r="G149" s="75"/>
      <c r="H149" s="76"/>
      <c r="I149" s="76"/>
    </row>
    <row r="150" spans="1:13" s="14" customFormat="1" ht="41.25" customHeight="1">
      <c r="A150" s="15" t="s">
        <v>32</v>
      </c>
      <c r="B150" s="15">
        <f>B151+B152+B153</f>
        <v>5587.6</v>
      </c>
      <c r="C150" s="15">
        <f>C151+C152+C153</f>
        <v>5587.6</v>
      </c>
      <c r="D150" s="15">
        <f>D151+D152+D153</f>
        <v>0</v>
      </c>
      <c r="E150" s="15">
        <f>E151+E153</f>
        <v>0</v>
      </c>
      <c r="F150" s="15">
        <f>F151+F153</f>
        <v>0</v>
      </c>
      <c r="G150" s="36">
        <f>E150/C150*100</f>
        <v>0</v>
      </c>
      <c r="H150" s="36">
        <f>F150/B150*100</f>
        <v>0</v>
      </c>
      <c r="I150" s="72" t="s">
        <v>18</v>
      </c>
      <c r="J150" s="13"/>
      <c r="K150" s="13"/>
      <c r="L150" s="13"/>
      <c r="M150" s="13"/>
    </row>
    <row r="151" spans="1:13" s="14" customFormat="1" ht="48.75" customHeight="1">
      <c r="A151" s="15" t="s">
        <v>33</v>
      </c>
      <c r="B151" s="15">
        <v>2911.5</v>
      </c>
      <c r="C151" s="15">
        <v>2911.5</v>
      </c>
      <c r="D151" s="15">
        <v>0</v>
      </c>
      <c r="E151" s="15">
        <v>0</v>
      </c>
      <c r="F151" s="15">
        <v>0</v>
      </c>
      <c r="G151" s="36">
        <f>E151/C151*100</f>
        <v>0</v>
      </c>
      <c r="H151" s="36">
        <f>F151/B151*100</f>
        <v>0</v>
      </c>
      <c r="I151" s="46"/>
      <c r="J151" s="13"/>
      <c r="K151" s="13"/>
      <c r="L151" s="13"/>
      <c r="M151" s="13"/>
    </row>
    <row r="152" spans="1:13" s="14" customFormat="1" ht="48.75" customHeight="1">
      <c r="A152" s="15" t="s">
        <v>34</v>
      </c>
      <c r="B152" s="15">
        <v>2037.1</v>
      </c>
      <c r="C152" s="15">
        <v>2037.1</v>
      </c>
      <c r="D152" s="15">
        <v>0</v>
      </c>
      <c r="E152" s="15">
        <v>0</v>
      </c>
      <c r="F152" s="15">
        <v>0</v>
      </c>
      <c r="G152" s="36">
        <v>0</v>
      </c>
      <c r="H152" s="36">
        <v>0</v>
      </c>
      <c r="I152" s="46"/>
      <c r="J152" s="13"/>
      <c r="K152" s="13"/>
      <c r="L152" s="13"/>
      <c r="M152" s="13"/>
    </row>
    <row r="153" spans="1:13" s="14" customFormat="1" ht="54.75" customHeight="1">
      <c r="A153" s="15" t="s">
        <v>28</v>
      </c>
      <c r="B153" s="15">
        <v>639</v>
      </c>
      <c r="C153" s="15">
        <v>639</v>
      </c>
      <c r="D153" s="15">
        <v>0</v>
      </c>
      <c r="E153" s="15">
        <v>0</v>
      </c>
      <c r="F153" s="15">
        <f>E153+D153</f>
        <v>0</v>
      </c>
      <c r="G153" s="36">
        <f>E153/C153*100</f>
        <v>0</v>
      </c>
      <c r="H153" s="36">
        <f>F153/B153*100</f>
        <v>0</v>
      </c>
      <c r="I153" s="73"/>
      <c r="J153" s="13"/>
      <c r="K153" s="13"/>
      <c r="L153" s="13"/>
      <c r="M153" s="13"/>
    </row>
    <row r="154" spans="1:9" ht="39" customHeight="1">
      <c r="A154" s="75" t="s">
        <v>110</v>
      </c>
      <c r="B154" s="75"/>
      <c r="C154" s="75"/>
      <c r="D154" s="75"/>
      <c r="E154" s="75"/>
      <c r="F154" s="75"/>
      <c r="G154" s="75"/>
      <c r="H154" s="76"/>
      <c r="I154" s="76"/>
    </row>
    <row r="155" spans="1:13" s="14" customFormat="1" ht="41.25" customHeight="1">
      <c r="A155" s="38" t="s">
        <v>32</v>
      </c>
      <c r="B155" s="38">
        <v>30</v>
      </c>
      <c r="C155" s="38">
        <v>10</v>
      </c>
      <c r="D155" s="38">
        <v>0</v>
      </c>
      <c r="E155" s="38">
        <v>0</v>
      </c>
      <c r="F155" s="38">
        <v>0</v>
      </c>
      <c r="G155" s="59">
        <f>E155/C155*100</f>
        <v>0</v>
      </c>
      <c r="H155" s="59">
        <f>F155/B155*100</f>
        <v>0</v>
      </c>
      <c r="I155" s="72" t="s">
        <v>111</v>
      </c>
      <c r="J155" s="13"/>
      <c r="K155" s="13"/>
      <c r="L155" s="13"/>
      <c r="M155" s="13"/>
    </row>
    <row r="156" spans="1:13" s="14" customFormat="1" ht="48.75" customHeight="1">
      <c r="A156" s="15" t="s">
        <v>28</v>
      </c>
      <c r="B156" s="15">
        <v>30</v>
      </c>
      <c r="C156" s="15">
        <v>10</v>
      </c>
      <c r="D156" s="15">
        <v>0</v>
      </c>
      <c r="E156" s="15">
        <v>0</v>
      </c>
      <c r="F156" s="15">
        <v>0</v>
      </c>
      <c r="G156" s="36">
        <f>E156/C156*100</f>
        <v>0</v>
      </c>
      <c r="H156" s="36">
        <f>F156/B156*100</f>
        <v>0</v>
      </c>
      <c r="I156" s="74"/>
      <c r="J156" s="13"/>
      <c r="K156" s="13"/>
      <c r="L156" s="13"/>
      <c r="M156" s="13"/>
    </row>
    <row r="157" spans="1:9" ht="39" customHeight="1">
      <c r="A157" s="47" t="s">
        <v>109</v>
      </c>
      <c r="B157" s="48"/>
      <c r="C157" s="48"/>
      <c r="D157" s="48"/>
      <c r="E157" s="48"/>
      <c r="F157" s="48"/>
      <c r="G157" s="48"/>
      <c r="H157" s="48"/>
      <c r="I157" s="48"/>
    </row>
    <row r="158" spans="1:13" s="14" customFormat="1" ht="41.25" customHeight="1">
      <c r="A158" s="25" t="s">
        <v>32</v>
      </c>
      <c r="B158" s="15">
        <v>30</v>
      </c>
      <c r="C158" s="15">
        <v>10</v>
      </c>
      <c r="D158" s="15">
        <v>0</v>
      </c>
      <c r="E158" s="15">
        <v>1.2</v>
      </c>
      <c r="F158" s="15">
        <v>1.2</v>
      </c>
      <c r="G158" s="36">
        <f>E158/C158*100</f>
        <v>12</v>
      </c>
      <c r="H158" s="36">
        <f>F158/B158*100</f>
        <v>4</v>
      </c>
      <c r="I158" s="72" t="s">
        <v>123</v>
      </c>
      <c r="J158" s="13"/>
      <c r="K158" s="13"/>
      <c r="L158" s="13"/>
      <c r="M158" s="13"/>
    </row>
    <row r="159" spans="1:13" s="14" customFormat="1" ht="34.5" customHeight="1">
      <c r="A159" s="25" t="s">
        <v>28</v>
      </c>
      <c r="B159" s="15">
        <v>30</v>
      </c>
      <c r="C159" s="15">
        <v>10</v>
      </c>
      <c r="D159" s="15">
        <v>0</v>
      </c>
      <c r="E159" s="15">
        <v>1.2</v>
      </c>
      <c r="F159" s="15">
        <v>1.2</v>
      </c>
      <c r="G159" s="36">
        <f>E159/C159*100</f>
        <v>12</v>
      </c>
      <c r="H159" s="59">
        <f>F159/B159*100</f>
        <v>4</v>
      </c>
      <c r="I159" s="73"/>
      <c r="J159" s="13"/>
      <c r="K159" s="13"/>
      <c r="L159" s="13"/>
      <c r="M159" s="13"/>
    </row>
  </sheetData>
  <sheetProtection selectLockedCells="1" selectUnlockedCells="1"/>
  <mergeCells count="52">
    <mergeCell ref="I104:I107"/>
    <mergeCell ref="A108:I108"/>
    <mergeCell ref="I146:I148"/>
    <mergeCell ref="I142:I144"/>
    <mergeCell ref="I137:I140"/>
    <mergeCell ref="A145:I145"/>
    <mergeCell ref="A136:I136"/>
    <mergeCell ref="A141:I141"/>
    <mergeCell ref="I118:I123"/>
    <mergeCell ref="I124:I128"/>
    <mergeCell ref="I129:I131"/>
    <mergeCell ref="A113:I113"/>
    <mergeCell ref="I109:I112"/>
    <mergeCell ref="A117:I117"/>
    <mergeCell ref="A66:I66"/>
    <mergeCell ref="I100:I102"/>
    <mergeCell ref="A71:I71"/>
    <mergeCell ref="A103:H103"/>
    <mergeCell ref="A86:I86"/>
    <mergeCell ref="I87:I88"/>
    <mergeCell ref="A93:I93"/>
    <mergeCell ref="I94:I96"/>
    <mergeCell ref="I97:I99"/>
    <mergeCell ref="A18:I18"/>
    <mergeCell ref="I29:I34"/>
    <mergeCell ref="A62:I62"/>
    <mergeCell ref="I63:I65"/>
    <mergeCell ref="I56:I59"/>
    <mergeCell ref="A60:I60"/>
    <mergeCell ref="I35:I40"/>
    <mergeCell ref="I45:I48"/>
    <mergeCell ref="A44:I44"/>
    <mergeCell ref="I8:I9"/>
    <mergeCell ref="A11:IV11"/>
    <mergeCell ref="B7:I7"/>
    <mergeCell ref="B8:B9"/>
    <mergeCell ref="A8:A9"/>
    <mergeCell ref="C8:C9"/>
    <mergeCell ref="D8:F8"/>
    <mergeCell ref="G8:G9"/>
    <mergeCell ref="H8:H9"/>
    <mergeCell ref="G1:H1"/>
    <mergeCell ref="A4:H4"/>
    <mergeCell ref="A5:H5"/>
    <mergeCell ref="B6:H6"/>
    <mergeCell ref="G3:I3"/>
    <mergeCell ref="I158:I159"/>
    <mergeCell ref="I155:I156"/>
    <mergeCell ref="A149:I149"/>
    <mergeCell ref="I150:I153"/>
    <mergeCell ref="A154:I154"/>
    <mergeCell ref="A157:I157"/>
  </mergeCells>
  <printOptions/>
  <pageMargins left="0" right="0" top="0.1968503937007874" bottom="0.1968503937007874" header="0.5118110236220472" footer="0.5118110236220472"/>
  <pageSetup horizontalDpi="300" verticalDpi="300" orientation="landscape" paperSize="9" scale="50" r:id="rId3"/>
  <rowBreaks count="6" manualBreakCount="6">
    <brk id="26" max="255" man="1"/>
    <brk id="41" max="13" man="1"/>
    <brk id="55" max="255" man="1"/>
    <brk id="69" max="255" man="1"/>
    <brk id="97" max="13" man="1"/>
    <brk id="116"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2015-11-17T15:08:32Z</cp:lastPrinted>
  <dcterms:modified xsi:type="dcterms:W3CDTF">2015-11-19T10:28:40Z</dcterms:modified>
  <cp:category/>
  <cp:version/>
  <cp:contentType/>
  <cp:contentStatus/>
</cp:coreProperties>
</file>